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2020 Stats" sheetId="1" r:id="rId4"/>
  </sheets>
</workbook>
</file>

<file path=xl/sharedStrings.xml><?xml version="1.0" encoding="utf-8"?>
<sst xmlns="http://schemas.openxmlformats.org/spreadsheetml/2006/main" uniqueCount="88">
  <si>
    <t>2020 Stats</t>
  </si>
  <si>
    <t>Date</t>
  </si>
  <si>
    <t>Andy</t>
  </si>
  <si>
    <t>Jake</t>
  </si>
  <si>
    <t>Bob</t>
  </si>
  <si>
    <t>Chris</t>
  </si>
  <si>
    <t>John</t>
  </si>
  <si>
    <t>Kim</t>
  </si>
  <si>
    <t>Glen</t>
  </si>
  <si>
    <t>Mark A</t>
  </si>
  <si>
    <t>Mark T</t>
  </si>
  <si>
    <t>Nigel</t>
  </si>
  <si>
    <t>Paul</t>
  </si>
  <si>
    <t>Richard</t>
  </si>
  <si>
    <t>Roy</t>
  </si>
  <si>
    <t>Sam</t>
  </si>
  <si>
    <t>Sid</t>
  </si>
  <si>
    <t>Tim</t>
  </si>
  <si>
    <t>Zach</t>
  </si>
  <si>
    <t>Distance</t>
  </si>
  <si>
    <t>Climb</t>
  </si>
  <si>
    <t>Route</t>
  </si>
  <si>
    <t>Tank, Lee Farm, some Church Hill, brek at DD’s with Philip</t>
  </si>
  <si>
    <t>Shoreham via beach and Lancing</t>
  </si>
  <si>
    <t>Classic 4 Peaks</t>
  </si>
  <si>
    <t>Henfield brek</t>
  </si>
  <si>
    <t>Post-NGN ride to Kithurst and Lee farm</t>
  </si>
  <si>
    <t>Langmead, Steyning Bowl, Downslink, Airport brek, beach and gallops</t>
  </si>
  <si>
    <t>Cissbury, Langmead, Chanctonbury, Pest House</t>
  </si>
  <si>
    <t>Lee farm kithurst sdw</t>
  </si>
  <si>
    <t>Beach, airport, botolphs, concrete road SDW</t>
  </si>
  <si>
    <t>Rowlands Castle</t>
  </si>
  <si>
    <t>Downslink outward leg</t>
  </si>
  <si>
    <t>Downslink return leg</t>
  </si>
  <si>
    <t>Chantry, Lee Farm, Wepham, Burpham, SDW, crem</t>
  </si>
  <si>
    <t>Insert KM/m</t>
  </si>
  <si>
    <t>miles/feet</t>
  </si>
  <si>
    <t>Various - corona restrictions week 1</t>
  </si>
  <si>
    <t>Various - corona restrictions week 2</t>
  </si>
  <si>
    <t>Nepcroft not brek - corona restrictions week 3</t>
  </si>
  <si>
    <t>Averages calculator</t>
  </si>
  <si>
    <t>Miles</t>
  </si>
  <si>
    <t>Feet</t>
  </si>
  <si>
    <t>Tolmare not brek - corona restrictions week 4</t>
  </si>
  <si>
    <t>Various - corona restrictions week 5</t>
  </si>
  <si>
    <t>Corona rides week 6 - impromptu Henfield Brek  PT/ZA</t>
  </si>
  <si>
    <t>Various - corona restrictions week 7</t>
  </si>
  <si>
    <t>Various - corona restrictions week 8</t>
  </si>
  <si>
    <t>Various - corona restrictions week 9</t>
  </si>
  <si>
    <t>Various - corona restrictions week 10</t>
  </si>
  <si>
    <t>Peleton to Arundel for bacons Baguettes (AM other)</t>
  </si>
  <si>
    <t>New Forest circular from Ashurst (Mark T other on 10/06)</t>
  </si>
  <si>
    <t>Clockwise 4 Peaks and Langmead (AM and MA others)</t>
  </si>
  <si>
    <t>Arundel via Tank and Gallops for Budd Birthday Bacons Brek, back via Highdown, cote Street and Church Hill (AM other)</t>
  </si>
  <si>
    <t>Cissbury, Golf course, Lancing, Shoreham swing bridge, Lancing Clump (AM other)</t>
  </si>
  <si>
    <t>How many out</t>
  </si>
  <si>
    <t>Cote street, Tesco, Ilex way (twice), beach, Lychpole (AM other)</t>
  </si>
  <si>
    <t>Average</t>
  </si>
  <si>
    <t>Cissbury, beach, ilex way, Highdown, Holt Farm, Church Hill (AM other)</t>
  </si>
  <si>
    <t>Amberley Brek, back via Wepham Down, Lee Farm and Chantry (AM other)</t>
  </si>
  <si>
    <t>Cissbury, beach, Airport brek, Lancing Clump</t>
  </si>
  <si>
    <t>Cissbury, Lancing clump, Bramber, Steyning, Mouse lane , Buddington Bottom, Gallos farm (AM Bristol ride)</t>
  </si>
  <si>
    <t>Cissbury, Lancing Clump, airport, beach, Grand Ave, gallops, Nepcroft bacons butties brek (AM other)</t>
  </si>
  <si>
    <t>Cissbury, Lytchpole farm, Langmead, Llama lane, Lock’s farm, Washington, Windlesham, impromptu brek @ Cherry Cottage (MA IoW route)</t>
  </si>
  <si>
    <t>Gallops, Becket, Beach, Airport, memorial, Lancing clump, Cissbury</t>
  </si>
  <si>
    <t>Cissbury, Kamikaze memorial, Church Hill, Collarbone alley, brek at DeeDees</t>
  </si>
  <si>
    <t>Not Turvey House ride to the Orchard, with Glen</t>
  </si>
  <si>
    <t>Lancing, airport, downlink, SDW</t>
  </si>
  <si>
    <t>Amberley loop, riverside brek, church hill return</t>
  </si>
  <si>
    <t>Kithurst, Burpham, Arundel, Poling, APE, Myrtle Grove, Tolmare</t>
  </si>
  <si>
    <t>Mill lane, Cote St, Holt Lane, Church Hill, Rogers Farm brek</t>
  </si>
  <si>
    <t>Muntham, SDW, Kithurst, Lee farm, Chantry car park, collarbone alley, Church Hill, garden centre brek, with Nigel</t>
  </si>
  <si>
    <t>IOW Day 1</t>
  </si>
  <si>
    <t>IOW Day 2 (JR and TK Autumn Colours recce)</t>
  </si>
  <si>
    <t>Cissbury, Lytcjpole, Sompting, Beach,Ilex Way Durrington, Holt farm, Church Hill, Garden Centre brek</t>
  </si>
  <si>
    <t>Lockdown 2 week 1</t>
  </si>
  <si>
    <t>Lockdown 2 week 2</t>
  </si>
  <si>
    <t>Lockdown 2 week 3</t>
  </si>
  <si>
    <t>Lockdown 2 week 4</t>
  </si>
  <si>
    <t>Cissbury, Botolphs, Shoreham, Grand Ave, gallops</t>
  </si>
  <si>
    <t>Cissbury, SDW, Bostal, Steyning Truffles, Downslink, Foot bridge, Coast, Tarring coffee, Gallops (ZA other)</t>
  </si>
  <si>
    <t>Church Hill, Holt farm, Durrington, Ferring brek stop, Goring, Tarring tea stop, Mill Lane, Gallops</t>
  </si>
  <si>
    <t>Tier 4  week 1</t>
  </si>
  <si>
    <t>Total rides</t>
  </si>
  <si>
    <t>Total Miles</t>
  </si>
  <si>
    <t>Total Climb</t>
  </si>
  <si>
    <t>RIDES</t>
  </si>
  <si>
    <t>CLIMB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</si>
</sst>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8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9"/>
      <name val="Helvetica Neue"/>
    </font>
    <font>
      <b val="1"/>
      <sz val="9"/>
      <color indexed="9"/>
      <name val="Helvetica Neue"/>
    </font>
    <font>
      <b val="1"/>
      <sz val="10"/>
      <color indexed="10"/>
      <name val="Helvetica Neue"/>
    </font>
    <font>
      <sz val="10"/>
      <color indexed="14"/>
      <name val="Helvetica"/>
    </font>
    <font>
      <sz val="12"/>
      <color indexed="15"/>
      <name val="Lucida Grande"/>
    </font>
    <font>
      <sz val="10"/>
      <color indexed="16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</fills>
  <borders count="13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1"/>
      </left>
      <right>
        <color indexed="8"/>
      </right>
      <top style="thin">
        <color indexed="11"/>
      </top>
      <bottom style="thin">
        <color indexed="11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top" wrapText="1"/>
    </xf>
    <xf numFmtId="0" fontId="4" fillId="3" borderId="2" applyNumberFormat="1" applyFont="1" applyFill="1" applyBorder="1" applyAlignment="1" applyProtection="0">
      <alignment vertical="top" wrapText="1"/>
    </xf>
    <xf numFmtId="0" fontId="0" fillId="3" borderId="3" applyNumberFormat="0" applyFont="1" applyFill="1" applyBorder="1" applyAlignment="1" applyProtection="0">
      <alignment vertical="top" wrapText="1"/>
    </xf>
    <xf numFmtId="0" fontId="0" fillId="3" borderId="4" applyNumberFormat="0" applyFont="1" applyFill="1" applyBorder="1" applyAlignment="1" applyProtection="0">
      <alignment vertical="top" wrapText="1"/>
    </xf>
    <xf numFmtId="0" fontId="0" fillId="3" borderId="4" applyNumberFormat="1" applyFont="1" applyFill="1" applyBorder="1" applyAlignment="1" applyProtection="0">
      <alignment vertical="top" wrapText="1"/>
    </xf>
    <xf numFmtId="49" fontId="0" fillId="3" borderId="4" applyNumberFormat="1" applyFont="1" applyFill="1" applyBorder="1" applyAlignment="1" applyProtection="0">
      <alignment vertical="top" wrapText="1"/>
    </xf>
    <xf numFmtId="0" fontId="4" fillId="3" borderId="5" applyNumberFormat="1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0" fontId="0" fillId="4" borderId="7" applyNumberFormat="0" applyFont="1" applyFill="1" applyBorder="1" applyAlignment="1" applyProtection="0">
      <alignment vertical="top" wrapText="1"/>
    </xf>
    <xf numFmtId="0" fontId="0" fillId="4" borderId="7" applyNumberFormat="1" applyFont="1" applyFill="1" applyBorder="1" applyAlignment="1" applyProtection="0">
      <alignment vertical="top" wrapText="1"/>
    </xf>
    <xf numFmtId="49" fontId="5" fillId="4" borderId="7" applyNumberFormat="1" applyFont="1" applyFill="1" applyBorder="1" applyAlignment="1" applyProtection="0">
      <alignment horizontal="left" vertical="top" wrapText="1" readingOrder="1"/>
    </xf>
    <xf numFmtId="0" fontId="0" fillId="3" borderId="6" applyNumberFormat="0" applyFont="1" applyFill="1" applyBorder="1" applyAlignment="1" applyProtection="0">
      <alignment vertical="top" wrapText="1"/>
    </xf>
    <xf numFmtId="0" fontId="0" fillId="3" borderId="7" applyNumberFormat="0" applyFont="1" applyFill="1" applyBorder="1" applyAlignment="1" applyProtection="0">
      <alignment vertical="top" wrapText="1"/>
    </xf>
    <xf numFmtId="0" fontId="0" fillId="3" borderId="7" applyNumberFormat="1" applyFont="1" applyFill="1" applyBorder="1" applyAlignment="1" applyProtection="0">
      <alignment vertical="top" wrapText="1"/>
    </xf>
    <xf numFmtId="49" fontId="0" fillId="3" borderId="8" applyNumberFormat="1" applyFont="1" applyFill="1" applyBorder="1" applyAlignment="1" applyProtection="0">
      <alignment vertical="top" wrapText="1"/>
    </xf>
    <xf numFmtId="0" fontId="0" fillId="4" borderId="9" applyNumberFormat="1" applyFont="1" applyFill="1" applyBorder="1" applyAlignment="1" applyProtection="0">
      <alignment vertical="top" wrapText="1"/>
    </xf>
    <xf numFmtId="49" fontId="0" fillId="4" borderId="10" applyNumberFormat="1" applyFont="1" applyFill="1" applyBorder="1" applyAlignment="1" applyProtection="0">
      <alignment horizontal="left" vertical="top" wrapText="1"/>
    </xf>
    <xf numFmtId="0" fontId="0" fillId="4" borderId="11" applyNumberFormat="0" applyFont="1" applyFill="1" applyBorder="1" applyAlignment="1" applyProtection="0">
      <alignment vertical="top" wrapText="1"/>
    </xf>
    <xf numFmtId="49" fontId="0" fillId="3" borderId="12" applyNumberFormat="1" applyFont="1" applyFill="1" applyBorder="1" applyAlignment="1" applyProtection="0">
      <alignment vertical="top" wrapText="1"/>
    </xf>
    <xf numFmtId="49" fontId="0" fillId="4" borderId="7" applyNumberFormat="1" applyFont="1" applyFill="1" applyBorder="1" applyAlignment="1" applyProtection="0">
      <alignment vertical="top" wrapText="1"/>
    </xf>
    <xf numFmtId="49" fontId="0" fillId="3" borderId="7" applyNumberFormat="1" applyFont="1" applyFill="1" applyBorder="1" applyAlignment="1" applyProtection="0">
      <alignment vertical="top" wrapText="1"/>
    </xf>
    <xf numFmtId="0" fontId="6" fillId="3" borderId="6" applyNumberFormat="0" applyFont="1" applyFill="1" applyBorder="1" applyAlignment="1" applyProtection="0">
      <alignment horizontal="justify" vertical="top" wrapText="1" readingOrder="1"/>
    </xf>
    <xf numFmtId="2" fontId="0" fillId="3" borderId="7" applyNumberFormat="1" applyFont="1" applyFill="1" applyBorder="1" applyAlignment="1" applyProtection="0">
      <alignment vertical="top" wrapText="1"/>
    </xf>
    <xf numFmtId="59" fontId="0" fillId="3" borderId="7" applyNumberFormat="1" applyFont="1" applyFill="1" applyBorder="1" applyAlignment="1" applyProtection="0">
      <alignment vertical="top" wrapText="1"/>
    </xf>
    <xf numFmtId="49" fontId="7" fillId="3" borderId="7" applyNumberFormat="1" applyFont="1" applyFill="1" applyBorder="1" applyAlignment="1" applyProtection="0">
      <alignment horizontal="left" vertical="top" wrapText="1" readingOrder="1"/>
    </xf>
    <xf numFmtId="0" fontId="7" fillId="4" borderId="7" applyNumberFormat="1" applyFont="1" applyFill="1" applyBorder="1" applyAlignment="1" applyProtection="0">
      <alignment vertical="top" wrapText="1" readingOrder="1"/>
    </xf>
    <xf numFmtId="0" fontId="4" fillId="3" borderId="5" applyNumberFormat="0" applyFont="1" applyFill="1" applyBorder="1" applyAlignment="1" applyProtection="0">
      <alignment vertical="top" wrapText="1"/>
    </xf>
    <xf numFmtId="49" fontId="4" fillId="3" borderId="5" applyNumberFormat="1" applyFont="1" applyFill="1" applyBorder="1" applyAlignment="1" applyProtection="0">
      <alignment vertical="top" wrapText="1"/>
    </xf>
    <xf numFmtId="0" fontId="0" fillId="4" borderId="6" applyNumberFormat="1" applyFont="1" applyFill="1" applyBorder="1" applyAlignment="1" applyProtection="0">
      <alignment vertical="top" wrapText="1"/>
    </xf>
    <xf numFmtId="0" fontId="0" fillId="3" borderId="6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004c7f"/>
      <rgbColor rgb="ffbfbfbf"/>
      <rgbColor rgb="ff3f3f3f"/>
      <rgbColor rgb="ffececec"/>
      <rgbColor rgb="ff3b3f43"/>
      <rgbColor rgb="ff333333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Y9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7.64844" style="1" customWidth="1"/>
    <col min="2" max="2" width="4.17188" style="1" customWidth="1"/>
    <col min="3" max="3" width="10.1562" style="1" customWidth="1"/>
    <col min="4" max="4" width="8.82812" style="1" customWidth="1"/>
    <col min="5" max="5" width="9.9375" style="1" customWidth="1"/>
    <col min="6" max="6" width="8.39062" style="1" customWidth="1"/>
    <col min="7" max="7" width="6.54688" style="1" customWidth="1"/>
    <col min="8" max="8" width="5.22656" style="1" customWidth="1"/>
    <col min="9" max="10" width="5.95312" style="1" customWidth="1"/>
    <col min="11" max="11" width="6.44531" style="1" customWidth="1"/>
    <col min="12" max="12" width="7.90625" style="1" customWidth="1"/>
    <col min="13" max="13" width="5.375" style="1" customWidth="1"/>
    <col min="14" max="14" width="9.17188" style="1" customWidth="1"/>
    <col min="15" max="15" width="4.875" style="1" customWidth="1"/>
    <col min="16" max="16" width="5.375" style="1" customWidth="1"/>
    <col min="17" max="17" width="4.22656" style="1" customWidth="1"/>
    <col min="18" max="18" width="4.72656" style="1" customWidth="1"/>
    <col min="19" max="19" width="5.875" style="1" customWidth="1"/>
    <col min="20" max="21" width="16.3516" style="1" customWidth="1"/>
    <col min="22" max="22" width="55.6172" style="1" customWidth="1"/>
    <col min="23" max="23" width="16.3516" style="1" customWidth="1"/>
    <col min="24" max="24" width="8.72656" style="1" customWidth="1"/>
    <col min="25" max="25" width="9.42188" style="1" customWidth="1"/>
    <col min="2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32.2" customHeight="1">
      <c r="A2" t="s" s="3">
        <v>1</v>
      </c>
      <c r="B2" s="4"/>
      <c r="C2" t="s" s="3">
        <v>2</v>
      </c>
      <c r="D2" t="s" s="3">
        <v>3</v>
      </c>
      <c r="E2" t="s" s="3">
        <v>4</v>
      </c>
      <c r="F2" t="s" s="3">
        <v>5</v>
      </c>
      <c r="G2" t="s" s="3">
        <v>6</v>
      </c>
      <c r="H2" t="s" s="3">
        <v>7</v>
      </c>
      <c r="I2" t="s" s="3">
        <v>8</v>
      </c>
      <c r="J2" t="s" s="3">
        <v>9</v>
      </c>
      <c r="K2" t="s" s="3">
        <v>10</v>
      </c>
      <c r="L2" t="s" s="3">
        <v>11</v>
      </c>
      <c r="M2" t="s" s="3">
        <v>12</v>
      </c>
      <c r="N2" t="s" s="3">
        <v>13</v>
      </c>
      <c r="O2" t="s" s="3">
        <v>14</v>
      </c>
      <c r="P2" t="s" s="3">
        <v>15</v>
      </c>
      <c r="Q2" t="s" s="3">
        <v>16</v>
      </c>
      <c r="R2" t="s" s="3">
        <v>17</v>
      </c>
      <c r="S2" t="s" s="3">
        <v>18</v>
      </c>
      <c r="T2" t="s" s="3">
        <v>19</v>
      </c>
      <c r="U2" t="s" s="3">
        <v>20</v>
      </c>
      <c r="V2" t="s" s="5">
        <v>21</v>
      </c>
      <c r="W2" s="4"/>
      <c r="X2" s="4"/>
      <c r="Y2" s="4"/>
    </row>
    <row r="3" ht="20.2" customHeight="1">
      <c r="A3" s="6">
        <v>4.1</v>
      </c>
      <c r="B3" s="7"/>
      <c r="C3" s="8"/>
      <c r="D3" s="9">
        <v>1</v>
      </c>
      <c r="E3" s="8"/>
      <c r="F3" s="8"/>
      <c r="G3" s="9">
        <v>1</v>
      </c>
      <c r="H3" s="9">
        <v>1</v>
      </c>
      <c r="I3" s="8"/>
      <c r="J3" s="8"/>
      <c r="K3" s="8"/>
      <c r="L3" s="8"/>
      <c r="M3" s="9">
        <v>1</v>
      </c>
      <c r="N3" s="9">
        <v>1</v>
      </c>
      <c r="O3" s="8"/>
      <c r="P3" s="8"/>
      <c r="Q3" s="8"/>
      <c r="R3" s="9">
        <v>1</v>
      </c>
      <c r="S3" s="9">
        <v>1</v>
      </c>
      <c r="T3" s="9">
        <v>10.6</v>
      </c>
      <c r="U3" s="9">
        <v>1013</v>
      </c>
      <c r="V3" t="s" s="10">
        <v>22</v>
      </c>
      <c r="W3" s="8"/>
      <c r="X3" s="8"/>
      <c r="Y3" s="8"/>
    </row>
    <row r="4" ht="20.25" customHeight="1">
      <c r="A4" s="11">
        <v>11.1</v>
      </c>
      <c r="B4" s="12"/>
      <c r="C4" s="13"/>
      <c r="D4" s="14">
        <v>1</v>
      </c>
      <c r="E4" s="13"/>
      <c r="F4" s="14">
        <v>1</v>
      </c>
      <c r="G4" s="14">
        <v>1</v>
      </c>
      <c r="H4" s="14">
        <v>1</v>
      </c>
      <c r="I4" s="13"/>
      <c r="J4" s="14">
        <v>1</v>
      </c>
      <c r="K4" s="13"/>
      <c r="L4" s="13"/>
      <c r="M4" s="14">
        <v>1</v>
      </c>
      <c r="N4" s="14">
        <v>1</v>
      </c>
      <c r="O4" s="14">
        <v>1</v>
      </c>
      <c r="P4" s="13"/>
      <c r="Q4" s="13"/>
      <c r="R4" s="14">
        <v>1</v>
      </c>
      <c r="S4" s="14">
        <v>1</v>
      </c>
      <c r="T4" s="14">
        <v>17.5</v>
      </c>
      <c r="U4" s="14">
        <v>1053</v>
      </c>
      <c r="V4" t="s" s="15">
        <v>23</v>
      </c>
      <c r="W4" s="13"/>
      <c r="X4" s="13"/>
      <c r="Y4" s="13"/>
    </row>
    <row r="5" ht="19.95" customHeight="1">
      <c r="A5" s="11">
        <v>18.1</v>
      </c>
      <c r="B5" s="16"/>
      <c r="C5" s="17"/>
      <c r="D5" s="18">
        <v>1</v>
      </c>
      <c r="E5" s="17"/>
      <c r="F5" s="18">
        <v>1</v>
      </c>
      <c r="G5" s="17"/>
      <c r="H5" s="17"/>
      <c r="I5" s="17"/>
      <c r="J5" s="17"/>
      <c r="K5" s="17"/>
      <c r="L5" s="17"/>
      <c r="M5" s="18">
        <v>1</v>
      </c>
      <c r="N5" s="18">
        <v>1</v>
      </c>
      <c r="O5" s="17"/>
      <c r="P5" s="17"/>
      <c r="Q5" s="17"/>
      <c r="R5" s="18">
        <v>1</v>
      </c>
      <c r="S5" s="17"/>
      <c r="T5" s="18">
        <v>11</v>
      </c>
      <c r="U5" s="18">
        <v>1066</v>
      </c>
      <c r="V5" t="s" s="19">
        <v>24</v>
      </c>
      <c r="W5" s="17"/>
      <c r="X5" s="17"/>
      <c r="Y5" s="17"/>
    </row>
    <row r="6" ht="19.95" customHeight="1">
      <c r="A6" s="11">
        <v>25.1</v>
      </c>
      <c r="B6" s="12"/>
      <c r="C6" s="13"/>
      <c r="D6" s="14">
        <v>1</v>
      </c>
      <c r="E6" s="13"/>
      <c r="F6" s="14">
        <v>1</v>
      </c>
      <c r="G6" s="14">
        <v>1</v>
      </c>
      <c r="H6" s="13"/>
      <c r="I6" s="13"/>
      <c r="J6" s="13"/>
      <c r="K6" s="13"/>
      <c r="L6" s="13"/>
      <c r="M6" s="14">
        <v>1</v>
      </c>
      <c r="N6" s="14">
        <v>1</v>
      </c>
      <c r="O6" s="14">
        <v>1</v>
      </c>
      <c r="P6" s="13"/>
      <c r="Q6" s="13"/>
      <c r="R6" s="13"/>
      <c r="S6" s="14">
        <v>1</v>
      </c>
      <c r="T6" s="14">
        <v>21.1</v>
      </c>
      <c r="U6" s="20">
        <v>1899</v>
      </c>
      <c r="V6" t="s" s="21">
        <v>25</v>
      </c>
      <c r="W6" s="22"/>
      <c r="X6" s="13"/>
      <c r="Y6" s="13"/>
    </row>
    <row r="7" ht="19.95" customHeight="1">
      <c r="A7" s="11">
        <v>1.2</v>
      </c>
      <c r="B7" s="16"/>
      <c r="C7" s="17"/>
      <c r="D7" s="18">
        <v>1</v>
      </c>
      <c r="E7" s="17"/>
      <c r="F7" s="18">
        <v>1</v>
      </c>
      <c r="G7" s="18">
        <v>1</v>
      </c>
      <c r="H7" s="17"/>
      <c r="I7" s="17"/>
      <c r="J7" s="18">
        <v>1</v>
      </c>
      <c r="K7" s="17"/>
      <c r="L7" s="17"/>
      <c r="M7" s="17"/>
      <c r="N7" s="18">
        <v>1</v>
      </c>
      <c r="O7" s="18">
        <v>1</v>
      </c>
      <c r="P7" s="17"/>
      <c r="Q7" s="17"/>
      <c r="R7" s="18">
        <v>1</v>
      </c>
      <c r="S7" s="17"/>
      <c r="T7" s="18">
        <v>13.6</v>
      </c>
      <c r="U7" s="18">
        <v>1158</v>
      </c>
      <c r="V7" t="s" s="23">
        <v>26</v>
      </c>
      <c r="W7" s="17"/>
      <c r="X7" s="17"/>
      <c r="Y7" s="17"/>
    </row>
    <row r="8" ht="19.95" customHeight="1">
      <c r="A8" s="11">
        <v>8.199999999999999</v>
      </c>
      <c r="B8" s="12"/>
      <c r="C8" s="13"/>
      <c r="D8" s="14">
        <v>1</v>
      </c>
      <c r="E8" s="13"/>
      <c r="F8" s="13"/>
      <c r="G8" s="14">
        <v>1</v>
      </c>
      <c r="H8" s="13"/>
      <c r="I8" s="13"/>
      <c r="J8" s="14">
        <v>1</v>
      </c>
      <c r="K8" s="13"/>
      <c r="L8" s="13"/>
      <c r="M8" s="14">
        <v>1</v>
      </c>
      <c r="N8" s="14">
        <v>1</v>
      </c>
      <c r="O8" s="14">
        <v>1</v>
      </c>
      <c r="P8" s="13"/>
      <c r="Q8" s="13"/>
      <c r="R8" s="14">
        <v>1</v>
      </c>
      <c r="S8" s="14">
        <v>1</v>
      </c>
      <c r="T8" s="14">
        <v>21.24</v>
      </c>
      <c r="U8" s="14">
        <v>1013</v>
      </c>
      <c r="V8" t="s" s="24">
        <v>27</v>
      </c>
      <c r="W8" s="13"/>
      <c r="X8" s="13"/>
      <c r="Y8" s="13"/>
    </row>
    <row r="9" ht="19.95" customHeight="1">
      <c r="A9" s="11">
        <v>15.2</v>
      </c>
      <c r="B9" s="16"/>
      <c r="C9" s="18">
        <v>1</v>
      </c>
      <c r="D9" s="18">
        <v>1</v>
      </c>
      <c r="E9" s="17"/>
      <c r="F9" s="18">
        <v>1</v>
      </c>
      <c r="G9" s="17"/>
      <c r="H9" s="17"/>
      <c r="I9" s="17"/>
      <c r="J9" s="18">
        <v>1</v>
      </c>
      <c r="K9" s="17"/>
      <c r="L9" s="17"/>
      <c r="M9" s="18">
        <v>1</v>
      </c>
      <c r="N9" s="18">
        <v>1</v>
      </c>
      <c r="O9" s="17"/>
      <c r="P9" s="17"/>
      <c r="Q9" s="17"/>
      <c r="R9" s="18">
        <v>1</v>
      </c>
      <c r="S9" s="18">
        <v>1</v>
      </c>
      <c r="T9" s="18">
        <v>8.6</v>
      </c>
      <c r="U9" s="18">
        <v>1351</v>
      </c>
      <c r="V9" t="s" s="25">
        <v>28</v>
      </c>
      <c r="W9" s="17"/>
      <c r="X9" s="17"/>
      <c r="Y9" s="17"/>
    </row>
    <row r="10" ht="19.95" customHeight="1">
      <c r="A10" s="11">
        <v>22.2</v>
      </c>
      <c r="B10" s="12"/>
      <c r="C10" s="13"/>
      <c r="D10" s="14">
        <v>1</v>
      </c>
      <c r="E10" s="13"/>
      <c r="F10" s="13"/>
      <c r="G10" s="14">
        <v>1</v>
      </c>
      <c r="H10" s="14">
        <v>1</v>
      </c>
      <c r="I10" s="13"/>
      <c r="J10" s="14">
        <v>1</v>
      </c>
      <c r="K10" s="13"/>
      <c r="L10" s="13"/>
      <c r="M10" s="14">
        <v>1</v>
      </c>
      <c r="N10" s="14">
        <v>1</v>
      </c>
      <c r="O10" s="14">
        <v>1</v>
      </c>
      <c r="P10" s="13"/>
      <c r="Q10" s="13"/>
      <c r="R10" s="14">
        <v>1</v>
      </c>
      <c r="S10" s="13"/>
      <c r="T10" s="14">
        <v>13.8</v>
      </c>
      <c r="U10" s="14">
        <v>958</v>
      </c>
      <c r="V10" t="s" s="24">
        <v>29</v>
      </c>
      <c r="W10" s="13"/>
      <c r="X10" s="13"/>
      <c r="Y10" s="13"/>
    </row>
    <row r="11" ht="19.95" customHeight="1">
      <c r="A11" s="11">
        <v>29.2</v>
      </c>
      <c r="B11" s="16"/>
      <c r="C11" s="17"/>
      <c r="D11" s="17"/>
      <c r="E11" s="17"/>
      <c r="F11" s="17"/>
      <c r="G11" s="17"/>
      <c r="H11" s="17"/>
      <c r="I11" s="17"/>
      <c r="J11" s="18">
        <v>1</v>
      </c>
      <c r="K11" s="17"/>
      <c r="L11" s="17"/>
      <c r="M11" s="18">
        <v>1</v>
      </c>
      <c r="N11" s="18">
        <v>1</v>
      </c>
      <c r="O11" s="17"/>
      <c r="P11" s="17"/>
      <c r="Q11" s="17"/>
      <c r="R11" s="17"/>
      <c r="S11" s="18">
        <v>1</v>
      </c>
      <c r="T11" s="18">
        <v>20.1</v>
      </c>
      <c r="U11" s="18">
        <v>931</v>
      </c>
      <c r="V11" t="s" s="25">
        <v>30</v>
      </c>
      <c r="W11" s="17"/>
      <c r="X11" s="17"/>
      <c r="Y11" s="17"/>
    </row>
    <row r="12" ht="19.95" customHeight="1">
      <c r="A12" s="11">
        <v>7.3</v>
      </c>
      <c r="B12" s="12"/>
      <c r="C12" s="13"/>
      <c r="D12" s="14">
        <v>1</v>
      </c>
      <c r="E12" s="13"/>
      <c r="F12" s="14">
        <v>1</v>
      </c>
      <c r="G12" s="14">
        <v>1</v>
      </c>
      <c r="H12" s="13"/>
      <c r="I12" s="13"/>
      <c r="J12" s="13"/>
      <c r="K12" s="13"/>
      <c r="L12" s="13"/>
      <c r="M12" s="14">
        <v>1</v>
      </c>
      <c r="N12" s="14">
        <v>1</v>
      </c>
      <c r="O12" s="14">
        <v>1</v>
      </c>
      <c r="P12" s="13"/>
      <c r="Q12" s="13"/>
      <c r="R12" s="13"/>
      <c r="S12" s="14">
        <v>1</v>
      </c>
      <c r="T12" s="14">
        <v>34.2</v>
      </c>
      <c r="U12" s="14">
        <v>2460</v>
      </c>
      <c r="V12" t="s" s="24">
        <v>31</v>
      </c>
      <c r="W12" s="13"/>
      <c r="X12" s="13"/>
      <c r="Y12" s="13"/>
    </row>
    <row r="13" ht="19.95" customHeight="1">
      <c r="A13" s="11">
        <v>13.3</v>
      </c>
      <c r="B13" s="16"/>
      <c r="C13" s="18">
        <v>1</v>
      </c>
      <c r="D13" s="17"/>
      <c r="E13" s="17"/>
      <c r="F13" s="18">
        <v>1</v>
      </c>
      <c r="G13" s="18">
        <v>1</v>
      </c>
      <c r="H13" s="17"/>
      <c r="I13" s="17"/>
      <c r="J13" s="17"/>
      <c r="K13" s="17"/>
      <c r="L13" s="17"/>
      <c r="M13" s="18">
        <v>1</v>
      </c>
      <c r="N13" s="18">
        <v>1</v>
      </c>
      <c r="O13" s="17"/>
      <c r="P13" s="17"/>
      <c r="Q13" s="17"/>
      <c r="R13" s="17"/>
      <c r="S13" s="17"/>
      <c r="T13" s="18">
        <v>36.6</v>
      </c>
      <c r="U13" s="18">
        <v>1151</v>
      </c>
      <c r="V13" t="s" s="25">
        <v>32</v>
      </c>
      <c r="W13" s="17"/>
      <c r="X13" s="17"/>
      <c r="Y13" s="17"/>
    </row>
    <row r="14" ht="19.95" customHeight="1">
      <c r="A14" s="11">
        <v>14.3</v>
      </c>
      <c r="B14" s="12"/>
      <c r="C14" s="14">
        <v>1</v>
      </c>
      <c r="D14" s="13"/>
      <c r="E14" s="13"/>
      <c r="F14" s="14">
        <v>1</v>
      </c>
      <c r="G14" s="14">
        <v>1</v>
      </c>
      <c r="H14" s="13"/>
      <c r="I14" s="13"/>
      <c r="J14" s="13"/>
      <c r="K14" s="13"/>
      <c r="L14" s="13"/>
      <c r="M14" s="14">
        <v>1</v>
      </c>
      <c r="N14" s="14">
        <v>1</v>
      </c>
      <c r="O14" s="13"/>
      <c r="P14" s="13"/>
      <c r="Q14" s="13"/>
      <c r="R14" s="13"/>
      <c r="S14" s="13"/>
      <c r="T14" s="14">
        <v>37.4</v>
      </c>
      <c r="U14" s="14">
        <v>1883</v>
      </c>
      <c r="V14" t="s" s="24">
        <v>33</v>
      </c>
      <c r="W14" s="13"/>
      <c r="X14" s="13"/>
      <c r="Y14" s="13"/>
    </row>
    <row r="15" ht="19.95" customHeight="1">
      <c r="A15" s="11">
        <v>21.3</v>
      </c>
      <c r="B15" s="16"/>
      <c r="C15" s="17"/>
      <c r="D15" s="18">
        <v>1</v>
      </c>
      <c r="E15" s="17"/>
      <c r="F15" s="18">
        <v>1</v>
      </c>
      <c r="G15" s="17"/>
      <c r="H15" s="17"/>
      <c r="I15" s="17"/>
      <c r="J15" s="17"/>
      <c r="K15" s="17"/>
      <c r="L15" s="17"/>
      <c r="M15" s="18">
        <v>1</v>
      </c>
      <c r="N15" s="18">
        <v>1</v>
      </c>
      <c r="O15" s="17"/>
      <c r="P15" s="17"/>
      <c r="Q15" s="17"/>
      <c r="R15" s="17"/>
      <c r="S15" s="18">
        <v>1</v>
      </c>
      <c r="T15" s="18">
        <v>17.6</v>
      </c>
      <c r="U15" s="18">
        <v>1259</v>
      </c>
      <c r="V15" t="s" s="25">
        <v>34</v>
      </c>
      <c r="W15" t="s" s="25">
        <v>35</v>
      </c>
      <c r="X15" t="s" s="25">
        <v>36</v>
      </c>
      <c r="Y15" s="17"/>
    </row>
    <row r="16" ht="19.95" customHeight="1">
      <c r="A16" s="11">
        <v>28.3</v>
      </c>
      <c r="B16" s="12"/>
      <c r="C16" s="13"/>
      <c r="D16" s="14">
        <v>1</v>
      </c>
      <c r="E16" s="13"/>
      <c r="F16" s="14">
        <v>1</v>
      </c>
      <c r="G16" s="13"/>
      <c r="H16" s="14">
        <v>1</v>
      </c>
      <c r="I16" s="13"/>
      <c r="J16" s="14">
        <v>1</v>
      </c>
      <c r="K16" s="13"/>
      <c r="L16" s="13"/>
      <c r="M16" s="14">
        <v>1</v>
      </c>
      <c r="N16" s="14">
        <v>1</v>
      </c>
      <c r="O16" s="13"/>
      <c r="P16" s="13"/>
      <c r="Q16" s="13"/>
      <c r="R16" s="14">
        <v>1</v>
      </c>
      <c r="S16" s="14">
        <v>1</v>
      </c>
      <c r="T16" s="14">
        <v>13.91</v>
      </c>
      <c r="U16" s="14">
        <v>995</v>
      </c>
      <c r="V16" t="s" s="24">
        <v>37</v>
      </c>
      <c r="W16" s="14">
        <v>12.8</v>
      </c>
      <c r="X16" s="14">
        <f>W16*0.62</f>
        <v>7.936</v>
      </c>
      <c r="Y16" s="13"/>
    </row>
    <row r="17" ht="19.95" customHeight="1">
      <c r="A17" s="11">
        <v>4.04</v>
      </c>
      <c r="B17" s="16"/>
      <c r="C17" s="17"/>
      <c r="D17" s="18">
        <v>1</v>
      </c>
      <c r="E17" s="17"/>
      <c r="F17" s="18">
        <v>1</v>
      </c>
      <c r="G17" s="17"/>
      <c r="H17" s="18">
        <v>1</v>
      </c>
      <c r="I17" s="17"/>
      <c r="J17" s="18">
        <v>1</v>
      </c>
      <c r="K17" s="17"/>
      <c r="L17" s="17"/>
      <c r="M17" s="18">
        <v>1</v>
      </c>
      <c r="N17" s="18">
        <v>1</v>
      </c>
      <c r="O17" s="17"/>
      <c r="P17" s="17"/>
      <c r="Q17" s="17"/>
      <c r="R17" s="17"/>
      <c r="S17" s="18">
        <v>1</v>
      </c>
      <c r="T17" s="18">
        <v>15.73</v>
      </c>
      <c r="U17" s="18">
        <v>1109.4</v>
      </c>
      <c r="V17" t="s" s="25">
        <v>38</v>
      </c>
      <c r="W17" s="18">
        <v>361</v>
      </c>
      <c r="X17" s="18">
        <f>W17*3.25</f>
        <v>1173.25</v>
      </c>
      <c r="Y17" s="17"/>
    </row>
    <row r="18" ht="19.95" customHeight="1">
      <c r="A18" s="11">
        <v>11.4</v>
      </c>
      <c r="B18" s="12"/>
      <c r="C18" s="14">
        <v>1</v>
      </c>
      <c r="D18" s="14">
        <v>1</v>
      </c>
      <c r="E18" s="13"/>
      <c r="F18" s="14">
        <v>1</v>
      </c>
      <c r="G18" s="13"/>
      <c r="H18" s="14">
        <v>1</v>
      </c>
      <c r="I18" s="13"/>
      <c r="J18" s="14">
        <v>1</v>
      </c>
      <c r="K18" s="13"/>
      <c r="L18" s="13"/>
      <c r="M18" s="14">
        <v>1</v>
      </c>
      <c r="N18" s="14">
        <v>1</v>
      </c>
      <c r="O18" s="13"/>
      <c r="P18" s="13"/>
      <c r="Q18" s="13"/>
      <c r="R18" s="13"/>
      <c r="S18" s="14">
        <v>1</v>
      </c>
      <c r="T18" s="14">
        <v>16.33</v>
      </c>
      <c r="U18" s="14">
        <v>1218</v>
      </c>
      <c r="V18" t="s" s="24">
        <v>39</v>
      </c>
      <c r="W18" t="s" s="24">
        <v>40</v>
      </c>
      <c r="X18" t="s" s="24">
        <v>41</v>
      </c>
      <c r="Y18" t="s" s="24">
        <v>42</v>
      </c>
    </row>
    <row r="19" ht="19.95" customHeight="1">
      <c r="A19" s="11">
        <v>18.4</v>
      </c>
      <c r="B19" s="16"/>
      <c r="C19" s="18">
        <v>1</v>
      </c>
      <c r="D19" s="18">
        <v>1</v>
      </c>
      <c r="E19" s="17"/>
      <c r="F19" s="18">
        <v>1</v>
      </c>
      <c r="G19" s="17"/>
      <c r="H19" s="18">
        <v>1</v>
      </c>
      <c r="I19" s="17"/>
      <c r="J19" s="18">
        <v>1</v>
      </c>
      <c r="K19" s="17"/>
      <c r="L19" s="17"/>
      <c r="M19" s="18">
        <v>1</v>
      </c>
      <c r="N19" s="18">
        <v>1</v>
      </c>
      <c r="O19" s="17"/>
      <c r="P19" s="17"/>
      <c r="Q19" s="17"/>
      <c r="R19" s="17"/>
      <c r="S19" s="18">
        <v>1</v>
      </c>
      <c r="T19" s="18">
        <v>18.22</v>
      </c>
      <c r="U19" s="18">
        <v>1230</v>
      </c>
      <c r="V19" t="s" s="25">
        <v>43</v>
      </c>
      <c r="W19" t="s" s="25">
        <v>12</v>
      </c>
      <c r="X19" s="17"/>
      <c r="Y19" s="17"/>
    </row>
    <row r="20" ht="19.95" customHeight="1">
      <c r="A20" s="11">
        <v>25.4</v>
      </c>
      <c r="B20" s="12"/>
      <c r="C20" s="14">
        <v>1</v>
      </c>
      <c r="D20" s="14">
        <v>1</v>
      </c>
      <c r="E20" s="13"/>
      <c r="F20" s="14">
        <v>1</v>
      </c>
      <c r="G20" s="13"/>
      <c r="H20" s="14">
        <v>1</v>
      </c>
      <c r="I20" s="13"/>
      <c r="J20" s="14">
        <v>1</v>
      </c>
      <c r="K20" s="13"/>
      <c r="L20" s="13"/>
      <c r="M20" s="14">
        <v>1</v>
      </c>
      <c r="N20" s="14">
        <v>1</v>
      </c>
      <c r="O20" s="14">
        <v>1</v>
      </c>
      <c r="P20" s="13"/>
      <c r="Q20" s="13"/>
      <c r="R20" s="14">
        <v>1</v>
      </c>
      <c r="S20" s="14">
        <v>1</v>
      </c>
      <c r="T20" s="14">
        <v>19.4</v>
      </c>
      <c r="U20" s="14">
        <v>1319</v>
      </c>
      <c r="V20" t="s" s="24">
        <v>44</v>
      </c>
      <c r="W20" t="s" s="24">
        <v>3</v>
      </c>
      <c r="X20" s="13"/>
      <c r="Y20" s="13"/>
    </row>
    <row r="21" ht="19.95" customHeight="1">
      <c r="A21" s="11">
        <v>2.05</v>
      </c>
      <c r="B21" s="16"/>
      <c r="C21" s="18">
        <v>1</v>
      </c>
      <c r="D21" s="18">
        <v>1</v>
      </c>
      <c r="E21" s="17"/>
      <c r="F21" s="18">
        <v>1</v>
      </c>
      <c r="G21" s="17"/>
      <c r="H21" s="18">
        <v>1</v>
      </c>
      <c r="I21" s="17"/>
      <c r="J21" s="18">
        <v>1</v>
      </c>
      <c r="K21" s="17"/>
      <c r="L21" s="17"/>
      <c r="M21" s="18">
        <v>1</v>
      </c>
      <c r="N21" s="18">
        <v>1</v>
      </c>
      <c r="O21" s="18">
        <v>1</v>
      </c>
      <c r="P21" s="17"/>
      <c r="Q21" s="17"/>
      <c r="R21" s="18">
        <v>1</v>
      </c>
      <c r="S21" s="18">
        <v>1</v>
      </c>
      <c r="T21" s="18">
        <v>22.54</v>
      </c>
      <c r="U21" s="18">
        <v>1478</v>
      </c>
      <c r="V21" t="s" s="25">
        <v>45</v>
      </c>
      <c r="W21" t="s" s="25">
        <v>14</v>
      </c>
      <c r="X21" s="17"/>
      <c r="Y21" s="17"/>
    </row>
    <row r="22" ht="19.95" customHeight="1">
      <c r="A22" s="11">
        <v>9.050000000000001</v>
      </c>
      <c r="B22" s="12"/>
      <c r="C22" s="14">
        <v>1</v>
      </c>
      <c r="D22" s="14">
        <v>1</v>
      </c>
      <c r="E22" s="13"/>
      <c r="F22" s="14">
        <v>1</v>
      </c>
      <c r="G22" s="13"/>
      <c r="H22" s="14">
        <v>1</v>
      </c>
      <c r="I22" s="13"/>
      <c r="J22" s="14">
        <v>1</v>
      </c>
      <c r="K22" s="13"/>
      <c r="L22" s="13"/>
      <c r="M22" s="14">
        <v>1</v>
      </c>
      <c r="N22" s="14">
        <v>1</v>
      </c>
      <c r="O22" s="14">
        <v>1</v>
      </c>
      <c r="P22" s="13"/>
      <c r="Q22" s="13"/>
      <c r="R22" s="13"/>
      <c r="S22" s="14">
        <v>1</v>
      </c>
      <c r="T22" s="14">
        <v>26.65</v>
      </c>
      <c r="U22" s="14">
        <v>1366</v>
      </c>
      <c r="V22" t="s" s="24">
        <v>46</v>
      </c>
      <c r="W22" t="s" s="24">
        <v>7</v>
      </c>
      <c r="X22" s="13"/>
      <c r="Y22" s="13"/>
    </row>
    <row r="23" ht="19.95" customHeight="1">
      <c r="A23" s="11">
        <v>16.05</v>
      </c>
      <c r="B23" s="16"/>
      <c r="C23" s="18">
        <v>1</v>
      </c>
      <c r="D23" s="18">
        <v>1</v>
      </c>
      <c r="E23" s="17"/>
      <c r="F23" s="18">
        <v>1</v>
      </c>
      <c r="G23" s="17"/>
      <c r="H23" s="18">
        <v>1</v>
      </c>
      <c r="I23" s="17"/>
      <c r="J23" s="18">
        <v>1</v>
      </c>
      <c r="K23" s="17"/>
      <c r="L23" s="17"/>
      <c r="M23" s="18">
        <v>1</v>
      </c>
      <c r="N23" s="18">
        <v>1</v>
      </c>
      <c r="O23" s="17"/>
      <c r="P23" s="17"/>
      <c r="Q23" s="17"/>
      <c r="R23" s="18">
        <v>1</v>
      </c>
      <c r="S23" s="18">
        <v>1</v>
      </c>
      <c r="T23" s="18">
        <v>19</v>
      </c>
      <c r="U23" s="18">
        <v>1146</v>
      </c>
      <c r="V23" t="s" s="25">
        <v>47</v>
      </c>
      <c r="W23" t="s" s="25">
        <v>9</v>
      </c>
      <c r="X23" s="17"/>
      <c r="Y23" s="17"/>
    </row>
    <row r="24" ht="19.95" customHeight="1">
      <c r="A24" s="11">
        <v>23.5</v>
      </c>
      <c r="B24" s="12"/>
      <c r="C24" s="13"/>
      <c r="D24" s="14">
        <v>1</v>
      </c>
      <c r="E24" s="13"/>
      <c r="F24" s="14">
        <v>1</v>
      </c>
      <c r="G24" s="13"/>
      <c r="H24" s="14">
        <v>1</v>
      </c>
      <c r="I24" s="13"/>
      <c r="J24" s="14">
        <v>1</v>
      </c>
      <c r="K24" s="13"/>
      <c r="L24" s="13"/>
      <c r="M24" s="14">
        <v>1</v>
      </c>
      <c r="N24" s="14">
        <v>1</v>
      </c>
      <c r="O24" s="13"/>
      <c r="P24" s="13"/>
      <c r="Q24" s="13"/>
      <c r="R24" s="13"/>
      <c r="S24" s="14">
        <v>1</v>
      </c>
      <c r="T24" s="14">
        <v>12.21</v>
      </c>
      <c r="U24" s="14">
        <v>1036.3</v>
      </c>
      <c r="V24" t="s" s="24">
        <v>48</v>
      </c>
      <c r="W24" t="s" s="24">
        <v>18</v>
      </c>
      <c r="X24" s="14">
        <v>7.85</v>
      </c>
      <c r="Y24" s="14">
        <v>643</v>
      </c>
    </row>
    <row r="25" ht="19.95" customHeight="1">
      <c r="A25" s="11">
        <v>30.5</v>
      </c>
      <c r="B25" s="16"/>
      <c r="C25" s="18">
        <v>1</v>
      </c>
      <c r="D25" s="18">
        <v>1</v>
      </c>
      <c r="E25" s="17"/>
      <c r="F25" s="18">
        <v>1</v>
      </c>
      <c r="G25" s="17"/>
      <c r="H25" s="18">
        <v>1</v>
      </c>
      <c r="I25" s="17"/>
      <c r="J25" s="18">
        <v>1</v>
      </c>
      <c r="K25" s="17"/>
      <c r="L25" s="17"/>
      <c r="M25" s="18">
        <v>1</v>
      </c>
      <c r="N25" s="18">
        <v>1</v>
      </c>
      <c r="O25" s="18">
        <v>1</v>
      </c>
      <c r="P25" s="17"/>
      <c r="Q25" s="17"/>
      <c r="R25" s="18">
        <v>1</v>
      </c>
      <c r="S25" s="18">
        <v>1</v>
      </c>
      <c r="T25" s="18">
        <v>22.04</v>
      </c>
      <c r="U25" s="18">
        <v>1456.6</v>
      </c>
      <c r="V25" t="s" s="25">
        <v>49</v>
      </c>
      <c r="W25" t="s" s="25">
        <v>17</v>
      </c>
      <c r="X25" s="17"/>
      <c r="Y25" s="17"/>
    </row>
    <row r="26" ht="19.95" customHeight="1">
      <c r="A26" s="11">
        <v>6.06</v>
      </c>
      <c r="B26" s="12"/>
      <c r="C26" s="14">
        <v>1</v>
      </c>
      <c r="D26" s="13"/>
      <c r="E26" s="13"/>
      <c r="F26" s="14">
        <v>1</v>
      </c>
      <c r="G26" s="13"/>
      <c r="H26" s="14">
        <v>1</v>
      </c>
      <c r="I26" s="13"/>
      <c r="J26" s="13"/>
      <c r="K26" s="13"/>
      <c r="L26" s="13"/>
      <c r="M26" s="14">
        <v>1</v>
      </c>
      <c r="N26" s="14">
        <v>1</v>
      </c>
      <c r="O26" s="14">
        <v>1</v>
      </c>
      <c r="P26" s="13"/>
      <c r="Q26" s="13"/>
      <c r="R26" s="13"/>
      <c r="S26" s="14">
        <v>1</v>
      </c>
      <c r="T26" s="14">
        <v>20.56</v>
      </c>
      <c r="U26" s="14">
        <v>1818</v>
      </c>
      <c r="V26" t="s" s="24">
        <v>50</v>
      </c>
      <c r="W26" t="s" s="24">
        <v>13</v>
      </c>
      <c r="X26" s="13"/>
      <c r="Y26" s="13"/>
    </row>
    <row r="27" ht="19.95" customHeight="1">
      <c r="A27" s="11">
        <v>12.06</v>
      </c>
      <c r="B27" s="16"/>
      <c r="C27" s="17"/>
      <c r="D27" s="17"/>
      <c r="E27" s="17"/>
      <c r="F27" s="18">
        <v>1</v>
      </c>
      <c r="G27" s="17"/>
      <c r="H27" s="18">
        <v>1</v>
      </c>
      <c r="I27" s="17"/>
      <c r="J27" s="17"/>
      <c r="K27" s="18">
        <v>1</v>
      </c>
      <c r="L27" s="17"/>
      <c r="M27" s="18">
        <v>1</v>
      </c>
      <c r="N27" s="17"/>
      <c r="O27" s="18">
        <v>1</v>
      </c>
      <c r="P27" s="17"/>
      <c r="Q27" s="17"/>
      <c r="R27" s="17"/>
      <c r="S27" s="18">
        <v>1</v>
      </c>
      <c r="T27" s="18">
        <v>34.92</v>
      </c>
      <c r="U27" s="18">
        <v>1969</v>
      </c>
      <c r="V27" t="s" s="25">
        <v>51</v>
      </c>
      <c r="W27" t="s" s="25">
        <v>5</v>
      </c>
      <c r="X27" s="17"/>
      <c r="Y27" s="17"/>
    </row>
    <row r="28" ht="19.95" customHeight="1">
      <c r="A28" s="11">
        <v>13.06</v>
      </c>
      <c r="B28" s="12"/>
      <c r="C28" s="14">
        <v>1</v>
      </c>
      <c r="D28" s="13"/>
      <c r="E28" s="13"/>
      <c r="F28" s="14">
        <v>1</v>
      </c>
      <c r="G28" s="13"/>
      <c r="H28" s="13"/>
      <c r="I28" s="13"/>
      <c r="J28" s="14">
        <v>1</v>
      </c>
      <c r="K28" s="13"/>
      <c r="L28" s="13"/>
      <c r="M28" s="14">
        <v>1</v>
      </c>
      <c r="N28" s="13"/>
      <c r="O28" s="14">
        <v>1</v>
      </c>
      <c r="P28" s="13"/>
      <c r="Q28" s="13"/>
      <c r="R28" s="14">
        <v>1</v>
      </c>
      <c r="S28" s="14">
        <v>1</v>
      </c>
      <c r="T28" s="14">
        <v>12.45</v>
      </c>
      <c r="U28" s="14">
        <v>1388</v>
      </c>
      <c r="V28" t="s" s="24">
        <v>52</v>
      </c>
      <c r="W28" t="s" s="24">
        <v>2</v>
      </c>
      <c r="X28" s="14">
        <v>35.5</v>
      </c>
      <c r="Y28" s="14">
        <v>1398</v>
      </c>
    </row>
    <row r="29" ht="31.95" customHeight="1">
      <c r="A29" s="11">
        <v>20.06</v>
      </c>
      <c r="B29" s="16"/>
      <c r="C29" s="18">
        <v>1</v>
      </c>
      <c r="D29" s="18">
        <v>1</v>
      </c>
      <c r="E29" s="17"/>
      <c r="F29" s="18">
        <v>1</v>
      </c>
      <c r="G29" s="18">
        <v>1</v>
      </c>
      <c r="H29" s="18">
        <v>1</v>
      </c>
      <c r="I29" s="17"/>
      <c r="J29" s="18">
        <v>1</v>
      </c>
      <c r="K29" s="17"/>
      <c r="L29" s="17"/>
      <c r="M29" s="18">
        <v>1</v>
      </c>
      <c r="N29" s="18">
        <v>1</v>
      </c>
      <c r="O29" s="17"/>
      <c r="P29" s="17"/>
      <c r="Q29" s="17"/>
      <c r="R29" s="18">
        <v>1</v>
      </c>
      <c r="S29" s="18">
        <v>1</v>
      </c>
      <c r="T29" s="18">
        <v>21.61</v>
      </c>
      <c r="U29" s="18">
        <v>1558</v>
      </c>
      <c r="V29" t="s" s="25">
        <v>53</v>
      </c>
      <c r="W29" t="s" s="25">
        <v>6</v>
      </c>
      <c r="X29" s="17"/>
      <c r="Y29" s="17"/>
    </row>
    <row r="30" ht="31.95" customHeight="1">
      <c r="A30" s="11">
        <v>27.06</v>
      </c>
      <c r="B30" s="12"/>
      <c r="C30" s="14">
        <v>1</v>
      </c>
      <c r="D30" s="14">
        <v>1</v>
      </c>
      <c r="E30" s="13"/>
      <c r="F30" s="14">
        <v>1</v>
      </c>
      <c r="G30" s="14">
        <v>1</v>
      </c>
      <c r="H30" s="13"/>
      <c r="I30" s="13"/>
      <c r="J30" s="14">
        <v>1</v>
      </c>
      <c r="K30" s="13"/>
      <c r="L30" s="13"/>
      <c r="M30" s="14">
        <v>1</v>
      </c>
      <c r="N30" s="14">
        <v>1</v>
      </c>
      <c r="O30" s="13"/>
      <c r="P30" s="13"/>
      <c r="Q30" s="13"/>
      <c r="R30" s="14">
        <v>1</v>
      </c>
      <c r="S30" s="14">
        <v>1</v>
      </c>
      <c r="T30" s="14">
        <v>17.43</v>
      </c>
      <c r="U30" s="14">
        <v>1142</v>
      </c>
      <c r="V30" t="s" s="24">
        <v>54</v>
      </c>
      <c r="W30" t="s" s="24">
        <v>55</v>
      </c>
      <c r="X30" s="14">
        <v>2</v>
      </c>
      <c r="Y30" s="13"/>
    </row>
    <row r="31" ht="23.25" customHeight="1">
      <c r="A31" s="11">
        <v>4.07</v>
      </c>
      <c r="B31" s="26"/>
      <c r="C31" s="18">
        <v>1</v>
      </c>
      <c r="D31" s="17"/>
      <c r="E31" s="17"/>
      <c r="F31" s="17"/>
      <c r="G31" s="18">
        <v>1</v>
      </c>
      <c r="H31" s="17"/>
      <c r="I31" s="17"/>
      <c r="J31" s="18">
        <v>1</v>
      </c>
      <c r="K31" s="17"/>
      <c r="L31" s="17"/>
      <c r="M31" s="18">
        <v>1</v>
      </c>
      <c r="N31" s="18">
        <v>1</v>
      </c>
      <c r="O31" s="17"/>
      <c r="P31" s="17"/>
      <c r="Q31" s="17"/>
      <c r="R31" s="17"/>
      <c r="S31" s="18">
        <v>1</v>
      </c>
      <c r="T31" s="18">
        <v>17.4</v>
      </c>
      <c r="U31" s="18">
        <v>1004</v>
      </c>
      <c r="V31" t="s" s="25">
        <v>56</v>
      </c>
      <c r="W31" t="s" s="25">
        <v>57</v>
      </c>
      <c r="X31" s="27">
        <f>(X19+X20+X21+X22+X23+X24+X25+X26+X27+X28+X29)/X30</f>
        <v>21.675</v>
      </c>
      <c r="Y31" s="28">
        <f>(Y19+Y20+Y21+Y22+Y23+Y24+Y25+Y26+Y27+Y28+X29)/X30</f>
        <v>1020.5</v>
      </c>
    </row>
    <row r="32" ht="19.95" customHeight="1">
      <c r="A32" s="11">
        <v>11.07</v>
      </c>
      <c r="B32" s="12"/>
      <c r="C32" s="14">
        <v>1</v>
      </c>
      <c r="D32" s="13"/>
      <c r="E32" s="13"/>
      <c r="F32" s="13"/>
      <c r="G32" s="14">
        <v>1</v>
      </c>
      <c r="H32" s="13"/>
      <c r="I32" s="13"/>
      <c r="J32" s="14">
        <v>1</v>
      </c>
      <c r="K32" s="13"/>
      <c r="L32" s="13"/>
      <c r="M32" s="14">
        <v>1</v>
      </c>
      <c r="N32" s="14">
        <v>1</v>
      </c>
      <c r="O32" s="13"/>
      <c r="P32" s="13"/>
      <c r="Q32" s="13"/>
      <c r="R32" s="14">
        <v>1</v>
      </c>
      <c r="S32" s="14">
        <v>1</v>
      </c>
      <c r="T32" s="14">
        <v>17.03</v>
      </c>
      <c r="U32" s="14">
        <v>1217</v>
      </c>
      <c r="V32" t="s" s="24">
        <v>58</v>
      </c>
      <c r="W32" s="13"/>
      <c r="X32" s="13"/>
      <c r="Y32" s="13"/>
    </row>
    <row r="33" ht="31.95" customHeight="1">
      <c r="A33" s="11">
        <v>18.07</v>
      </c>
      <c r="B33" s="16"/>
      <c r="C33" s="18">
        <v>1</v>
      </c>
      <c r="D33" s="17"/>
      <c r="E33" s="17"/>
      <c r="F33" s="17"/>
      <c r="G33" s="18">
        <v>1</v>
      </c>
      <c r="H33" s="17"/>
      <c r="I33" s="17"/>
      <c r="J33" s="18">
        <v>1</v>
      </c>
      <c r="K33" s="17"/>
      <c r="L33" s="17"/>
      <c r="M33" s="18">
        <v>1</v>
      </c>
      <c r="N33" s="18">
        <v>1</v>
      </c>
      <c r="O33" s="18">
        <v>1</v>
      </c>
      <c r="P33" s="17"/>
      <c r="Q33" s="17"/>
      <c r="R33" s="18">
        <v>1</v>
      </c>
      <c r="S33" s="18">
        <v>1</v>
      </c>
      <c r="T33" s="18">
        <v>17</v>
      </c>
      <c r="U33" s="18">
        <v>1752</v>
      </c>
      <c r="V33" t="s" s="25">
        <v>59</v>
      </c>
      <c r="W33" s="17"/>
      <c r="X33" s="17"/>
      <c r="Y33" s="17"/>
    </row>
    <row r="34" ht="19.95" customHeight="1">
      <c r="A34" s="11">
        <v>25.07</v>
      </c>
      <c r="B34" s="12"/>
      <c r="C34" s="13"/>
      <c r="D34" s="13"/>
      <c r="E34" s="13"/>
      <c r="F34" s="13"/>
      <c r="G34" s="14">
        <v>1</v>
      </c>
      <c r="H34" s="13"/>
      <c r="I34" s="13"/>
      <c r="J34" s="14">
        <v>1</v>
      </c>
      <c r="K34" s="13"/>
      <c r="L34" s="13"/>
      <c r="M34" s="14">
        <v>1</v>
      </c>
      <c r="N34" s="14">
        <v>1</v>
      </c>
      <c r="O34" s="14">
        <v>1</v>
      </c>
      <c r="P34" s="13"/>
      <c r="Q34" s="13"/>
      <c r="R34" s="13"/>
      <c r="S34" s="14">
        <v>1</v>
      </c>
      <c r="T34" s="14">
        <v>17.01</v>
      </c>
      <c r="U34" s="14">
        <v>1207</v>
      </c>
      <c r="V34" t="s" s="24">
        <v>60</v>
      </c>
      <c r="W34" s="13"/>
      <c r="X34" s="13"/>
      <c r="Y34" s="13"/>
    </row>
    <row r="35" ht="31.95" customHeight="1">
      <c r="A35" s="11">
        <v>1.08</v>
      </c>
      <c r="B35" s="26"/>
      <c r="C35" s="18">
        <v>1</v>
      </c>
      <c r="D35" s="17"/>
      <c r="E35" s="17"/>
      <c r="F35" s="17"/>
      <c r="G35" s="18">
        <v>1</v>
      </c>
      <c r="H35" s="18">
        <v>1</v>
      </c>
      <c r="I35" s="17"/>
      <c r="J35" s="18">
        <v>1</v>
      </c>
      <c r="K35" s="17"/>
      <c r="L35" s="17"/>
      <c r="M35" s="18">
        <v>1</v>
      </c>
      <c r="N35" s="17"/>
      <c r="O35" s="18">
        <v>1</v>
      </c>
      <c r="P35" s="17"/>
      <c r="Q35" s="17"/>
      <c r="R35" s="18">
        <v>1</v>
      </c>
      <c r="S35" s="17"/>
      <c r="T35" s="18">
        <v>16.35</v>
      </c>
      <c r="U35" s="18">
        <v>1506</v>
      </c>
      <c r="V35" t="s" s="25">
        <v>61</v>
      </c>
      <c r="W35" s="17"/>
      <c r="X35" s="17"/>
      <c r="Y35" s="17"/>
    </row>
    <row r="36" ht="31.95" customHeight="1">
      <c r="A36" s="11">
        <v>8.08</v>
      </c>
      <c r="B36" s="12"/>
      <c r="C36" s="14">
        <v>1</v>
      </c>
      <c r="D36" s="14">
        <v>1</v>
      </c>
      <c r="E36" s="13"/>
      <c r="F36" s="13"/>
      <c r="G36" s="14">
        <v>1</v>
      </c>
      <c r="H36" s="14">
        <v>1</v>
      </c>
      <c r="I36" s="13"/>
      <c r="J36" s="14">
        <v>1</v>
      </c>
      <c r="K36" s="13"/>
      <c r="L36" s="13"/>
      <c r="M36" s="14">
        <v>1</v>
      </c>
      <c r="N36" s="13"/>
      <c r="O36" s="13"/>
      <c r="P36" s="13"/>
      <c r="Q36" s="13"/>
      <c r="R36" s="14">
        <v>1</v>
      </c>
      <c r="S36" s="13"/>
      <c r="T36" s="14">
        <v>17.4</v>
      </c>
      <c r="U36" s="14">
        <v>1017</v>
      </c>
      <c r="V36" t="s" s="24">
        <v>62</v>
      </c>
      <c r="W36" s="13"/>
      <c r="X36" s="13"/>
      <c r="Y36" s="13"/>
    </row>
    <row r="37" ht="43.95" customHeight="1">
      <c r="A37" s="11">
        <v>15.08</v>
      </c>
      <c r="B37" s="16"/>
      <c r="C37" s="17"/>
      <c r="D37" s="17"/>
      <c r="E37" s="17"/>
      <c r="F37" s="17"/>
      <c r="G37" s="18">
        <v>1</v>
      </c>
      <c r="H37" s="17"/>
      <c r="I37" s="17"/>
      <c r="J37" s="18">
        <v>1</v>
      </c>
      <c r="K37" s="17"/>
      <c r="L37" s="17"/>
      <c r="M37" s="18">
        <v>1</v>
      </c>
      <c r="N37" s="17"/>
      <c r="O37" s="17"/>
      <c r="P37" s="17"/>
      <c r="Q37" s="17"/>
      <c r="R37" s="17"/>
      <c r="S37" s="18">
        <v>1</v>
      </c>
      <c r="T37" s="18">
        <v>12.58</v>
      </c>
      <c r="U37" s="18">
        <v>1414</v>
      </c>
      <c r="V37" t="s" s="25">
        <v>63</v>
      </c>
      <c r="W37" s="17"/>
      <c r="X37" s="17"/>
      <c r="Y37" s="17"/>
    </row>
    <row r="38" ht="19.95" customHeight="1">
      <c r="A38" s="11">
        <v>22.08</v>
      </c>
      <c r="B38" s="12"/>
      <c r="C38" s="13"/>
      <c r="D38" s="13"/>
      <c r="E38" s="13"/>
      <c r="F38" s="13"/>
      <c r="G38" s="14">
        <v>1</v>
      </c>
      <c r="H38" s="14">
        <v>1</v>
      </c>
      <c r="I38" s="13"/>
      <c r="J38" s="14">
        <v>1</v>
      </c>
      <c r="K38" s="13"/>
      <c r="L38" s="13"/>
      <c r="M38" s="14">
        <v>1</v>
      </c>
      <c r="N38" s="14">
        <v>1</v>
      </c>
      <c r="O38" s="14">
        <v>1</v>
      </c>
      <c r="P38" s="13"/>
      <c r="Q38" s="13"/>
      <c r="R38" s="13"/>
      <c r="S38" s="14">
        <v>1</v>
      </c>
      <c r="T38" s="14">
        <v>17.71</v>
      </c>
      <c r="U38" s="14">
        <v>958</v>
      </c>
      <c r="V38" t="s" s="24">
        <v>64</v>
      </c>
      <c r="W38" s="13"/>
      <c r="X38" s="13"/>
      <c r="Y38" s="13"/>
    </row>
    <row r="39" ht="29.9" customHeight="1">
      <c r="A39" s="11">
        <v>29.08</v>
      </c>
      <c r="B39" s="16"/>
      <c r="C39" s="17"/>
      <c r="D39" s="17"/>
      <c r="E39" s="17"/>
      <c r="F39" s="17"/>
      <c r="G39" s="18">
        <v>1</v>
      </c>
      <c r="H39" s="17"/>
      <c r="I39" s="17"/>
      <c r="J39" s="18">
        <v>1</v>
      </c>
      <c r="K39" s="17"/>
      <c r="L39" s="17"/>
      <c r="M39" s="18">
        <v>1</v>
      </c>
      <c r="N39" s="18">
        <v>1</v>
      </c>
      <c r="O39" s="17"/>
      <c r="P39" s="17"/>
      <c r="Q39" s="17"/>
      <c r="R39" s="18">
        <v>1</v>
      </c>
      <c r="S39" s="18">
        <v>1</v>
      </c>
      <c r="T39" s="18">
        <v>7.64</v>
      </c>
      <c r="U39" s="18">
        <v>728</v>
      </c>
      <c r="V39" t="s" s="29">
        <v>65</v>
      </c>
      <c r="W39" s="17"/>
      <c r="X39" s="17"/>
      <c r="Y39" s="17"/>
    </row>
    <row r="40" ht="19.95" customHeight="1">
      <c r="A40" s="11">
        <v>5.09</v>
      </c>
      <c r="B40" s="12"/>
      <c r="C40" s="14">
        <v>1</v>
      </c>
      <c r="D40" s="13"/>
      <c r="E40" s="13"/>
      <c r="F40" s="13"/>
      <c r="G40" s="14">
        <v>1</v>
      </c>
      <c r="H40" s="13"/>
      <c r="I40" s="14">
        <v>1</v>
      </c>
      <c r="J40" s="14">
        <v>1</v>
      </c>
      <c r="K40" s="13"/>
      <c r="L40" s="13"/>
      <c r="M40" s="14">
        <v>1</v>
      </c>
      <c r="N40" s="13"/>
      <c r="O40" s="14">
        <v>1</v>
      </c>
      <c r="P40" s="13"/>
      <c r="Q40" s="13"/>
      <c r="R40" s="14">
        <v>1</v>
      </c>
      <c r="S40" s="14">
        <v>1</v>
      </c>
      <c r="T40" s="14">
        <v>20.2</v>
      </c>
      <c r="U40" s="30">
        <v>885</v>
      </c>
      <c r="V40" t="s" s="24">
        <v>66</v>
      </c>
      <c r="W40" s="13"/>
      <c r="X40" s="13"/>
      <c r="Y40" s="13"/>
    </row>
    <row r="41" ht="19.95" customHeight="1">
      <c r="A41" s="11">
        <v>12.09</v>
      </c>
      <c r="B41" s="16"/>
      <c r="C41" s="18">
        <v>1</v>
      </c>
      <c r="D41" s="17"/>
      <c r="E41" s="17"/>
      <c r="F41" s="17"/>
      <c r="G41" s="18">
        <v>1</v>
      </c>
      <c r="H41" s="17"/>
      <c r="I41" s="17"/>
      <c r="J41" s="18">
        <v>1</v>
      </c>
      <c r="K41" s="17"/>
      <c r="L41" s="17"/>
      <c r="M41" s="17"/>
      <c r="N41" s="17"/>
      <c r="O41" s="17"/>
      <c r="P41" s="17"/>
      <c r="Q41" s="17"/>
      <c r="R41" s="18">
        <v>1</v>
      </c>
      <c r="S41" s="18">
        <v>1</v>
      </c>
      <c r="T41" s="18">
        <v>19.2</v>
      </c>
      <c r="U41" s="18">
        <v>1512</v>
      </c>
      <c r="V41" t="s" s="25">
        <v>67</v>
      </c>
      <c r="W41" s="17"/>
      <c r="X41" s="17"/>
      <c r="Y41" s="17"/>
    </row>
    <row r="42" ht="19.95" customHeight="1">
      <c r="A42" s="11">
        <v>19.09</v>
      </c>
      <c r="B42" s="12"/>
      <c r="C42" s="14">
        <v>1</v>
      </c>
      <c r="D42" s="13"/>
      <c r="E42" s="13"/>
      <c r="F42" s="13"/>
      <c r="G42" s="14">
        <v>1</v>
      </c>
      <c r="H42" s="13"/>
      <c r="I42" s="13"/>
      <c r="J42" s="14">
        <v>1</v>
      </c>
      <c r="K42" s="13"/>
      <c r="L42" s="13"/>
      <c r="M42" s="14">
        <v>1</v>
      </c>
      <c r="N42" s="14">
        <v>1</v>
      </c>
      <c r="O42" s="14">
        <v>1</v>
      </c>
      <c r="P42" s="13"/>
      <c r="Q42" s="13"/>
      <c r="R42" s="13"/>
      <c r="S42" s="14">
        <v>1</v>
      </c>
      <c r="T42" s="14">
        <v>18.94</v>
      </c>
      <c r="U42" s="14">
        <v>1670</v>
      </c>
      <c r="V42" t="s" s="24">
        <v>68</v>
      </c>
      <c r="W42" s="13"/>
      <c r="X42" s="13"/>
      <c r="Y42" s="13"/>
    </row>
    <row r="43" ht="19.95" customHeight="1">
      <c r="A43" s="11">
        <v>26.09</v>
      </c>
      <c r="B43" s="16"/>
      <c r="C43" s="18">
        <v>1</v>
      </c>
      <c r="D43" s="17"/>
      <c r="E43" s="17"/>
      <c r="F43" s="18">
        <v>1</v>
      </c>
      <c r="G43" s="18">
        <v>1</v>
      </c>
      <c r="H43" s="18">
        <v>1</v>
      </c>
      <c r="I43" s="17"/>
      <c r="J43" s="18">
        <v>1</v>
      </c>
      <c r="K43" s="17"/>
      <c r="L43" s="17"/>
      <c r="M43" s="18">
        <v>1</v>
      </c>
      <c r="N43" s="17"/>
      <c r="O43" s="17"/>
      <c r="P43" s="17"/>
      <c r="Q43" s="17"/>
      <c r="R43" s="17"/>
      <c r="S43" s="17"/>
      <c r="T43" s="18">
        <v>20.93</v>
      </c>
      <c r="U43" s="18">
        <v>1759</v>
      </c>
      <c r="V43" t="s" s="25">
        <v>69</v>
      </c>
      <c r="W43" s="17"/>
      <c r="X43" s="17"/>
      <c r="Y43" s="17"/>
    </row>
    <row r="44" ht="19.95" customHeight="1">
      <c r="A44" s="11">
        <v>3.1</v>
      </c>
      <c r="B44" s="12"/>
      <c r="C44" s="13"/>
      <c r="D44" s="13"/>
      <c r="E44" s="13"/>
      <c r="F44" s="13"/>
      <c r="G44" s="14">
        <v>1</v>
      </c>
      <c r="H44" s="13"/>
      <c r="I44" s="13"/>
      <c r="J44" s="13"/>
      <c r="K44" s="13"/>
      <c r="L44" s="13"/>
      <c r="M44" s="14">
        <v>1</v>
      </c>
      <c r="N44" s="14">
        <v>1</v>
      </c>
      <c r="O44" s="13"/>
      <c r="P44" s="13"/>
      <c r="Q44" s="13"/>
      <c r="R44" s="13"/>
      <c r="S44" s="14">
        <v>1</v>
      </c>
      <c r="T44" s="14">
        <v>7.78</v>
      </c>
      <c r="U44" s="14">
        <v>705</v>
      </c>
      <c r="V44" t="s" s="24">
        <v>70</v>
      </c>
      <c r="W44" s="13"/>
      <c r="X44" s="13"/>
      <c r="Y44" s="13"/>
    </row>
    <row r="45" ht="19.95" customHeight="1">
      <c r="A45" s="11">
        <v>10.1</v>
      </c>
      <c r="B45" s="16"/>
      <c r="C45" s="18">
        <v>1</v>
      </c>
      <c r="D45" s="17"/>
      <c r="E45" s="17"/>
      <c r="F45" s="17"/>
      <c r="G45" s="18">
        <v>1</v>
      </c>
      <c r="H45" s="18">
        <v>1</v>
      </c>
      <c r="I45" s="17"/>
      <c r="J45" s="17"/>
      <c r="K45" s="17"/>
      <c r="L45" s="17"/>
      <c r="M45" s="17"/>
      <c r="N45" s="18">
        <v>1</v>
      </c>
      <c r="O45" s="18">
        <v>1</v>
      </c>
      <c r="P45" s="17"/>
      <c r="Q45" s="17"/>
      <c r="R45" s="18">
        <v>1</v>
      </c>
      <c r="S45" s="18">
        <v>1</v>
      </c>
      <c r="T45" s="18">
        <v>23.1</v>
      </c>
      <c r="U45" s="18">
        <v>952</v>
      </c>
      <c r="V45" s="17"/>
      <c r="W45" s="17"/>
      <c r="X45" s="17"/>
      <c r="Y45" s="17"/>
    </row>
    <row r="46" ht="31.95" customHeight="1">
      <c r="A46" s="11">
        <v>17.1</v>
      </c>
      <c r="B46" s="12"/>
      <c r="C46" s="14">
        <v>1</v>
      </c>
      <c r="D46" s="13"/>
      <c r="E46" s="13"/>
      <c r="F46" s="13"/>
      <c r="G46" s="14">
        <v>1</v>
      </c>
      <c r="H46" s="13"/>
      <c r="I46" s="13"/>
      <c r="J46" s="13"/>
      <c r="K46" s="13"/>
      <c r="L46" s="14">
        <v>1</v>
      </c>
      <c r="M46" s="14">
        <v>1</v>
      </c>
      <c r="N46" s="14">
        <v>1</v>
      </c>
      <c r="O46" s="13"/>
      <c r="P46" s="13"/>
      <c r="Q46" s="13"/>
      <c r="R46" s="13"/>
      <c r="S46" s="13"/>
      <c r="T46" s="14">
        <v>13.62</v>
      </c>
      <c r="U46" s="14">
        <v>1201</v>
      </c>
      <c r="V46" t="s" s="24">
        <v>71</v>
      </c>
      <c r="W46" s="13"/>
      <c r="X46" s="13"/>
      <c r="Y46" s="13"/>
    </row>
    <row r="47" ht="19.95" customHeight="1">
      <c r="A47" s="11">
        <v>23.1</v>
      </c>
      <c r="B47" s="16"/>
      <c r="C47" s="18">
        <v>1</v>
      </c>
      <c r="D47" s="17"/>
      <c r="E47" s="17"/>
      <c r="F47" s="17"/>
      <c r="G47" s="17"/>
      <c r="H47" s="17"/>
      <c r="I47" s="17"/>
      <c r="J47" s="18">
        <v>1</v>
      </c>
      <c r="K47" s="17"/>
      <c r="L47" s="17"/>
      <c r="M47" s="18">
        <v>1</v>
      </c>
      <c r="N47" s="18">
        <v>1</v>
      </c>
      <c r="O47" s="18">
        <v>1</v>
      </c>
      <c r="P47" s="17"/>
      <c r="Q47" s="17"/>
      <c r="R47" s="17"/>
      <c r="S47" s="18">
        <v>1</v>
      </c>
      <c r="T47" s="18">
        <v>12.8</v>
      </c>
      <c r="U47" s="18">
        <v>951</v>
      </c>
      <c r="V47" t="s" s="25">
        <v>72</v>
      </c>
      <c r="W47" s="17"/>
      <c r="X47" s="17"/>
      <c r="Y47" s="17"/>
    </row>
    <row r="48" ht="19.95" customHeight="1">
      <c r="A48" s="11">
        <v>24.1</v>
      </c>
      <c r="B48" s="12"/>
      <c r="C48" s="14">
        <v>1</v>
      </c>
      <c r="D48" s="13"/>
      <c r="E48" s="13"/>
      <c r="F48" s="13"/>
      <c r="G48" s="14">
        <v>1</v>
      </c>
      <c r="H48" s="13"/>
      <c r="I48" s="13"/>
      <c r="J48" s="14">
        <v>1</v>
      </c>
      <c r="K48" s="13"/>
      <c r="L48" s="13"/>
      <c r="M48" s="14">
        <v>1</v>
      </c>
      <c r="N48" s="14">
        <v>1</v>
      </c>
      <c r="O48" s="14">
        <v>1</v>
      </c>
      <c r="P48" s="13"/>
      <c r="Q48" s="13"/>
      <c r="R48" s="14">
        <v>1</v>
      </c>
      <c r="S48" s="14">
        <v>1</v>
      </c>
      <c r="T48" s="14">
        <v>38.4</v>
      </c>
      <c r="U48" s="14">
        <v>2441</v>
      </c>
      <c r="V48" t="s" s="24">
        <v>73</v>
      </c>
      <c r="W48" s="13"/>
      <c r="X48" s="13"/>
      <c r="Y48" s="13"/>
    </row>
    <row r="49" ht="31.95" customHeight="1">
      <c r="A49" s="11">
        <v>31.1</v>
      </c>
      <c r="B49" s="16"/>
      <c r="C49" s="18">
        <v>1</v>
      </c>
      <c r="D49" s="17"/>
      <c r="E49" s="17"/>
      <c r="F49" s="17"/>
      <c r="G49" s="18">
        <v>1</v>
      </c>
      <c r="H49" s="17"/>
      <c r="I49" s="17"/>
      <c r="J49" s="17"/>
      <c r="K49" s="17"/>
      <c r="L49" s="17"/>
      <c r="M49" s="18">
        <v>1</v>
      </c>
      <c r="N49" s="18">
        <v>1</v>
      </c>
      <c r="O49" s="17"/>
      <c r="P49" s="17"/>
      <c r="Q49" s="17"/>
      <c r="R49" s="18">
        <v>1</v>
      </c>
      <c r="S49" s="18">
        <v>1</v>
      </c>
      <c r="T49" s="18">
        <v>16.197</v>
      </c>
      <c r="U49" s="18">
        <v>1086</v>
      </c>
      <c r="V49" t="s" s="25">
        <v>74</v>
      </c>
      <c r="W49" s="17"/>
      <c r="X49" s="17"/>
      <c r="Y49" s="17"/>
    </row>
    <row r="50" ht="19.95" customHeight="1">
      <c r="A50" s="11">
        <v>7.11</v>
      </c>
      <c r="B50" s="12"/>
      <c r="C50" s="14">
        <v>1</v>
      </c>
      <c r="D50" s="13"/>
      <c r="E50" s="13"/>
      <c r="F50" s="13"/>
      <c r="G50" s="14">
        <v>1</v>
      </c>
      <c r="H50" s="13"/>
      <c r="I50" s="13"/>
      <c r="J50" s="14">
        <v>1</v>
      </c>
      <c r="K50" s="13"/>
      <c r="L50" s="13"/>
      <c r="M50" s="13"/>
      <c r="N50" s="14">
        <v>1</v>
      </c>
      <c r="O50" s="13"/>
      <c r="P50" s="13"/>
      <c r="Q50" s="13"/>
      <c r="R50" s="13"/>
      <c r="S50" s="14">
        <v>1</v>
      </c>
      <c r="T50" s="14">
        <v>18.32</v>
      </c>
      <c r="U50" s="14">
        <v>836</v>
      </c>
      <c r="V50" t="s" s="24">
        <v>75</v>
      </c>
      <c r="W50" s="13"/>
      <c r="X50" s="13"/>
      <c r="Y50" s="13"/>
    </row>
    <row r="51" ht="19.95" customHeight="1">
      <c r="A51" s="11">
        <v>14.11</v>
      </c>
      <c r="B51" s="16"/>
      <c r="C51" s="18">
        <v>1</v>
      </c>
      <c r="D51" s="17"/>
      <c r="E51" s="17"/>
      <c r="F51" s="17"/>
      <c r="G51" s="18">
        <v>1</v>
      </c>
      <c r="H51" s="18">
        <v>1</v>
      </c>
      <c r="I51" s="17"/>
      <c r="J51" s="17"/>
      <c r="K51" s="17"/>
      <c r="L51" s="17"/>
      <c r="M51" s="18">
        <v>1</v>
      </c>
      <c r="N51" s="18">
        <v>1</v>
      </c>
      <c r="O51" s="17"/>
      <c r="P51" s="17"/>
      <c r="Q51" s="17"/>
      <c r="R51" s="18">
        <v>1</v>
      </c>
      <c r="S51" s="18">
        <v>1</v>
      </c>
      <c r="T51" s="18">
        <v>24.8</v>
      </c>
      <c r="U51" s="18">
        <v>879</v>
      </c>
      <c r="V51" t="s" s="25">
        <v>76</v>
      </c>
      <c r="W51" s="17"/>
      <c r="X51" s="17"/>
      <c r="Y51" s="17"/>
    </row>
    <row r="52" ht="19.95" customHeight="1">
      <c r="A52" s="11">
        <v>21.11</v>
      </c>
      <c r="B52" s="12"/>
      <c r="C52" s="14">
        <v>1</v>
      </c>
      <c r="D52" s="13"/>
      <c r="E52" s="13"/>
      <c r="F52" s="14">
        <v>1</v>
      </c>
      <c r="G52" s="14">
        <v>1</v>
      </c>
      <c r="H52" s="13"/>
      <c r="I52" s="13"/>
      <c r="J52" s="14">
        <v>1</v>
      </c>
      <c r="K52" s="13"/>
      <c r="L52" s="13"/>
      <c r="M52" s="14">
        <v>1</v>
      </c>
      <c r="N52" s="14">
        <v>1</v>
      </c>
      <c r="O52" s="13"/>
      <c r="P52" s="13"/>
      <c r="Q52" s="13"/>
      <c r="R52" s="14">
        <v>1</v>
      </c>
      <c r="S52" s="14">
        <v>1</v>
      </c>
      <c r="T52" s="14">
        <v>21.47</v>
      </c>
      <c r="U52" s="14">
        <v>754</v>
      </c>
      <c r="V52" t="s" s="24">
        <v>77</v>
      </c>
      <c r="W52" s="13"/>
      <c r="X52" s="13"/>
      <c r="Y52" s="13"/>
    </row>
    <row r="53" ht="19.95" customHeight="1">
      <c r="A53" s="11">
        <v>28.11</v>
      </c>
      <c r="B53" s="16"/>
      <c r="C53" s="18">
        <v>1</v>
      </c>
      <c r="D53" s="17"/>
      <c r="E53" s="17"/>
      <c r="F53" s="17"/>
      <c r="G53" s="18">
        <v>1</v>
      </c>
      <c r="H53" s="17"/>
      <c r="I53" s="17"/>
      <c r="J53" s="18">
        <v>1</v>
      </c>
      <c r="K53" s="17"/>
      <c r="L53" s="17"/>
      <c r="M53" s="18">
        <v>1</v>
      </c>
      <c r="N53" s="18">
        <v>1</v>
      </c>
      <c r="O53" s="17"/>
      <c r="P53" s="17"/>
      <c r="Q53" s="17"/>
      <c r="R53" s="18">
        <v>1</v>
      </c>
      <c r="S53" s="18">
        <v>1</v>
      </c>
      <c r="T53" s="18">
        <v>21.7</v>
      </c>
      <c r="U53" s="18">
        <v>1102</v>
      </c>
      <c r="V53" t="s" s="25">
        <v>78</v>
      </c>
      <c r="W53" s="17"/>
      <c r="X53" s="17"/>
      <c r="Y53" s="17"/>
    </row>
    <row r="54" ht="19.95" customHeight="1">
      <c r="A54" s="11">
        <v>5.12</v>
      </c>
      <c r="B54" s="12"/>
      <c r="C54" s="14">
        <v>1</v>
      </c>
      <c r="D54" s="13"/>
      <c r="E54" s="13"/>
      <c r="F54" s="13"/>
      <c r="G54" s="13"/>
      <c r="H54" s="13"/>
      <c r="I54" s="13"/>
      <c r="J54" s="13"/>
      <c r="K54" s="13"/>
      <c r="L54" s="13"/>
      <c r="M54" s="14">
        <v>1</v>
      </c>
      <c r="N54" s="14">
        <v>1</v>
      </c>
      <c r="O54" s="13"/>
      <c r="P54" s="13"/>
      <c r="Q54" s="13"/>
      <c r="R54" s="14">
        <v>1</v>
      </c>
      <c r="S54" s="14">
        <v>1</v>
      </c>
      <c r="T54" s="14">
        <v>19.8</v>
      </c>
      <c r="U54" s="14">
        <v>1020</v>
      </c>
      <c r="V54" t="s" s="24">
        <v>79</v>
      </c>
      <c r="W54" s="13"/>
      <c r="X54" s="13"/>
      <c r="Y54" s="13"/>
    </row>
    <row r="55" ht="31.95" customHeight="1">
      <c r="A55" s="11">
        <v>12.12</v>
      </c>
      <c r="B55" s="16"/>
      <c r="C55" s="18">
        <v>1</v>
      </c>
      <c r="D55" s="17"/>
      <c r="E55" s="17"/>
      <c r="F55" s="17"/>
      <c r="G55" s="18">
        <v>1</v>
      </c>
      <c r="H55" s="17"/>
      <c r="I55" s="17"/>
      <c r="J55" s="17"/>
      <c r="K55" s="17"/>
      <c r="L55" s="17"/>
      <c r="M55" s="18">
        <v>1</v>
      </c>
      <c r="N55" s="17"/>
      <c r="O55" s="17"/>
      <c r="P55" s="17"/>
      <c r="Q55" s="17"/>
      <c r="R55" s="18">
        <v>1</v>
      </c>
      <c r="S55" s="18">
        <v>1</v>
      </c>
      <c r="T55" s="18">
        <v>22.38</v>
      </c>
      <c r="U55" s="18">
        <v>1112</v>
      </c>
      <c r="V55" t="s" s="25">
        <v>80</v>
      </c>
      <c r="W55" s="17"/>
      <c r="X55" s="17"/>
      <c r="Y55" s="17"/>
    </row>
    <row r="56" ht="31.95" customHeight="1">
      <c r="A56" s="11">
        <v>19.12</v>
      </c>
      <c r="B56" s="12"/>
      <c r="C56" s="14">
        <v>1</v>
      </c>
      <c r="D56" s="13"/>
      <c r="E56" s="13"/>
      <c r="F56" s="13"/>
      <c r="G56" s="14">
        <v>1</v>
      </c>
      <c r="H56" s="13"/>
      <c r="I56" s="13"/>
      <c r="J56" s="13"/>
      <c r="K56" s="13"/>
      <c r="L56" s="13"/>
      <c r="M56" s="14">
        <v>1</v>
      </c>
      <c r="N56" s="13"/>
      <c r="O56" s="14">
        <v>1</v>
      </c>
      <c r="P56" s="13"/>
      <c r="Q56" s="13"/>
      <c r="R56" s="14">
        <v>1</v>
      </c>
      <c r="S56" s="14">
        <v>1</v>
      </c>
      <c r="T56" s="14">
        <v>15.56</v>
      </c>
      <c r="U56" s="14">
        <v>728</v>
      </c>
      <c r="V56" t="s" s="24">
        <v>81</v>
      </c>
      <c r="W56" s="13"/>
      <c r="X56" s="13"/>
      <c r="Y56" s="13"/>
    </row>
    <row r="57" ht="19.95" customHeight="1">
      <c r="A57" s="11">
        <v>26.12</v>
      </c>
      <c r="B57" s="16"/>
      <c r="C57" s="18">
        <v>1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8">
        <v>1</v>
      </c>
      <c r="T57" s="18">
        <v>21.6</v>
      </c>
      <c r="U57" s="18">
        <v>1020</v>
      </c>
      <c r="V57" t="s" s="25">
        <v>82</v>
      </c>
      <c r="W57" s="17"/>
      <c r="X57" s="17"/>
      <c r="Y57" s="17"/>
    </row>
    <row r="58" ht="19.95" customHeight="1">
      <c r="A58" s="31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ht="19.95" customHeight="1">
      <c r="A59" s="31"/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ht="19.95" customHeight="1">
      <c r="A60" s="31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ht="19.95" customHeight="1">
      <c r="A61" s="31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ht="19.95" customHeight="1">
      <c r="A62" s="31"/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ht="19.95" customHeight="1">
      <c r="A63" s="31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ht="31.95" customHeight="1">
      <c r="A64" t="s" s="32">
        <v>83</v>
      </c>
      <c r="B64" s="33">
        <f>SUM(B2:B62)</f>
        <v>0</v>
      </c>
      <c r="C64" s="14">
        <f>SUM(C2:C62)</f>
        <v>36</v>
      </c>
      <c r="D64" s="14">
        <f>SUM(D2:D62)</f>
        <v>23</v>
      </c>
      <c r="E64" s="14">
        <f>SUM(E2:E62)</f>
        <v>0</v>
      </c>
      <c r="F64" s="14">
        <f>SUM(F2:F62)</f>
        <v>26</v>
      </c>
      <c r="G64" s="14">
        <f>SUM(G2:G62)</f>
        <v>35</v>
      </c>
      <c r="H64" s="14">
        <f>SUM(H2:H62)</f>
        <v>22</v>
      </c>
      <c r="I64" s="14">
        <f>SUM(I2:I62)</f>
        <v>1</v>
      </c>
      <c r="J64" s="14">
        <f>SUM(J2:J62)</f>
        <v>37</v>
      </c>
      <c r="K64" s="14">
        <f>SUM(K2:K62)</f>
        <v>1</v>
      </c>
      <c r="L64" s="14">
        <f>SUM(L2:L62)</f>
        <v>1</v>
      </c>
      <c r="M64" s="14">
        <f>SUM(M2:M62)</f>
        <v>50</v>
      </c>
      <c r="N64" s="14">
        <f>SUM(N2:N62)</f>
        <v>44</v>
      </c>
      <c r="O64" s="14">
        <f>SUM(O2:O62)</f>
        <v>23</v>
      </c>
      <c r="P64" s="14">
        <f>SUM(P3:P62)</f>
        <v>0</v>
      </c>
      <c r="Q64" s="14">
        <f>SUM(Q2:Q62)</f>
        <v>0</v>
      </c>
      <c r="R64" s="14">
        <f>SUM(R2:R62)</f>
        <v>31</v>
      </c>
      <c r="S64" s="14">
        <f>SUM(S2:S62)</f>
        <v>46</v>
      </c>
      <c r="T64" s="14">
        <f>SUM(T2:T62)</f>
        <v>1053.257</v>
      </c>
      <c r="U64" s="14">
        <f>SUM(U2:U62)</f>
        <v>68840.3</v>
      </c>
      <c r="V64" s="13"/>
      <c r="W64" s="13"/>
      <c r="X64" s="13"/>
      <c r="Y64" s="13"/>
    </row>
    <row r="65" ht="31.95" customHeight="1">
      <c r="A65" t="s" s="32">
        <v>84</v>
      </c>
      <c r="B65" s="34">
        <f>B13+B3*T3+B4*T4+B5*T5+B6*T6+B7*T7+B8*T8+B9*T9+B10*T10+B11*T11+B12*T12+B13*T13+B14*T14+B15*T15+B16*T16+B17*T17+B18*T18+B19*T19+B21*T21+B22*T22+B23*T23+B24*T24+B25*T25+B26*T26+B27*T27+B28*T28+B29*T29+B30*T30+B31*T31+B32*T32+B33*T33+B34*T34+B35*T35+B36*T36+B37*T37+B38*T38+B39*T39+B40*T40+B41*T41+B42*T42+B43*T43+B44*T44+B45*T45+B46*T46+B47*T47+B48*T48+B49*T49+B50*T50+B51*T51+B52*T52+B53*T53+B54*T54+B55*T55+B56*T56+B57*T57+B58*T58+B59*T59+E51*T60+B61*T61+B62*T62</f>
        <v>0</v>
      </c>
      <c r="C65" s="18">
        <f>C13+C3*T3+C4*T4+C5*T5+C6*T6+C7*T7+C8*T8+C9*T9+C10*T10+C11*T11+C12*T12+C13*T13+C14*T14+C15*T15+C16*T16+C17*T17+C18*T18+C19*T19+C20*T20+C21*T21+C22*T22+C23*T23+C24*T24+C25*T25+C26*T26+C27*T27+C28*T28+C29*T29+C30*T30+C31*T31+C32*T32+C33*T33+C34*T34+C35*T35+C36*T36+C37*T37+C38*T38+C39*T39+C40*T40+C41*T41+C42*T42+C43*T43+C44*T44+C45*T45+C46*T46+C47*T47+C48*T48+C49*T49+C50*T50+C51*T51+C52*T52+C53*T53+C54*T54+C55*T55+C56*T56+C57*T57+C58*T58+C59*T59+C60*T60+C61*T61+C62*T62</f>
        <v>734.027</v>
      </c>
      <c r="D65" s="18">
        <f>D13+D3*T3+D4*T4+D5*T5+D6*T6+D7*T7+D8*T8+D9*T9+D10*T10+D11*T11+D12*T12+D13*T13+D14*T14+D15*T15+D16*T16+D17*T17+D18*T18+D19*T19+D20*T20+D21*T21+D22*T22+D23*T23+D24*T24+D25*T25+D26*T26+D27*T27+D28*T28+D29*T29+D30*T30+D31*T31+D32*T32+D33*T33+D34*T34+D35*T35+D36*T36+D37*T37+D38*T38+D39*T39+D40*T40+D41*T41+D42*T42+D43*T43+D44*T44+D45*T45+D46*T46+D47*T47+D48*T48+D49*T49+D50*T50+D51*T51+D52*T52+D53*T53+D54*T54+D55*T55+D56*T56+D57*T57+D58*T58+D59*T59+D60*T60+D61*T61+D62*T62</f>
        <v>411.71</v>
      </c>
      <c r="E65" s="18">
        <f>E13+E3*T3+E4*T4+E5*T5+E6*T6+E7*T7+E8*T8+E9*T9+E10*T10+E11*T11+E12*T12+E13*T13+E14*T14+E15*T15+E16*T16+E17*T17+E18*T18+E19*T19+E20*T20+E21*T21+E22*T22+E23*T23+E24*T24+E25*T25+E26*T26+E27*T27+E28*T28+E29*T29+E30*T30+E31*T31+E32*T32+E33*T33+E34*T34+E35*T35+E36*T36+E37*T37+E38*T38+E39*T39+E40*T40+E41*T41+E42*T42+E43*T43+E44*T44+E45*T45+E46*T46+E47*T47+E48*T48+E49*T49+E50*T50+E51*T51+E52*T52+E53*T53+E54*T54+E55*T55+E56*T56+E57*T57+E58*T58+E59*T59+E60*T60+E61*T61+E62*T62</f>
        <v>0</v>
      </c>
      <c r="F65" s="18">
        <f>F13+F3*T3+F4*T4+F5*T5+F6*T6+F7*T7+F8*T8+F9*T9+F10*T10+F11*T11+F12*T12+F13*T13+F14*T14+F15*T15+F16*T16+F17*T17+F18*T18+F19*T19+F20*T20+F21*T21+F22*T22+F23*T23+F24*T24+F25*T25+F26*T26+F27*T27+F28*T28+F29*T29+F30*T30+F31*T31+F32*T32+F33*T33+F34*T34+F35*T35+F36*T36+F37*T37+F38*T38+F39*T39+F40*T40+F41*T41+F42*T42+F43*T43+F44*T44+F45*T45+F46*T46+F47*T47+F48*T48+F49*T49+F50*T50+F51*T51+F52*T52+F53*T53+F54*T54+F55*T55+F56*T56+F57*T57+F58*T58+F59*T59+F60*T60+F61*T61+F62*T62</f>
        <v>534</v>
      </c>
      <c r="G65" s="18">
        <f>G13+G3*T3+G4*T4+G5*T5+G6*T6+G7*T7+G8*T8+G9*T9+G10*T10+G11*T11+G12*T12+G13*T13+G14*T14+G15*T15+G16*T16+G17*T17+G18*T18+G19*T19+G20*T20+G21*T21+G22*T22+G23*T23+G24*T24+G25*T25+G26*T26+G27*T27+G28*T28+G29*T29+G30*T30+G31*T31+G32*T32+G33*T33+G34*T34+G35*T35+G36*T36+G37*T37+G38*T38+G39*T39+G40*T40+G41*T41+G42*T42+G43*T43+G44*T44+G45*T45+G46*T46+G47*T47+G48*T48+G49*T49+G50*T50+G51*T51+G52*T52+G53*T53+G54*T54+G55*T55+G56*T56+G57*T57+G58*T58+G59*T59+G60*T60+G61*T61+G62*T62</f>
        <v>688.797</v>
      </c>
      <c r="H65" s="18">
        <f>H3*T3+H4*T4+H5*T5+H6*T6+H7*T7+H8*T8+H9*T9+H10*T10+H11*T11+H12*T12+H13*T13+H14*T14+H15*T15+H16*T16+H17*T17+H18*T18+H19*T19+H20*T20+H21*T21+H22*T22+H23*T23+H24*T24+H25*R72+H38*T38+H39*T39+H40*T40+H41*T41+H42*T42+H43*T43+H44*T44+H45*T45+H46*T46+H47*T47+H48*T48+H49*T49+H50*T50+H51*T51+H52*T52+H53*T53+H54*T54+H55*T55+H56*T56+H57*T57+H58*T58+H59*T59+H60*T60+H61*T61+H62*T62</f>
        <v>292.43</v>
      </c>
      <c r="I65" s="18">
        <f>I3*T3+I4*T4+I5*T5+I6*T6+I7*T7+I8*T8+I9*T9+I10*T10+I11*T11+I12*T12+I13*T13+I14*T14+I15*T15+I16*T16+I17*T17+I18*T18+I19*T19+I20*T20+I21*T21+I22*T22+I23*T23+I24*T24+I25*T25+I26*T26+I27*T27+I28*T28+I29*T29+I30*T30+I31*T31+I32*T32+I33*T33+I34*T34+I35*T35+I36*T36+I37*T37+I38*T38+I39*T39+I40*T40+I41*T41+I42*T42+I43*T43+I44*T44+I45*T45+I46*T46+I47*T47+I48*T48+I49*T49+I50*T50+I51*T51+I52*T52+I53*T53+I54*T54+I55*T55+I56*T56+I57*T57+I58*T58+I59*T59+I60*T60+I61*T61+I62*T62</f>
        <v>20.2</v>
      </c>
      <c r="J65" s="18">
        <f>J3*T3+J4*T4+J5*T5+J6*T6+J7*T7+J8*T8+J9*T9+J10*T10+J11*T11+J12*T12+J13*T13+J14*T14+J15*T15+J16*T16+J17*T17+J18*T18+J19*T19+J21*T21+J22*T22+J23*T23+J24*T24+J25*T25+J26*T26+J27*T27+J28*T28+J29*T29+J30*T30+J31*T31+J32*T32+J33*T33+J34*T34+J35*T35+J36*T36+J37*T37+J38*T38+J39*T39+J40*T40+J41*T41+J42*T42+J43*T43+J44*T44+J45*T45+J46*T46+J47*T47+J48*T48+J49*T49+J50*T50+J51*T51+J52*T52+J53*T53+J54*T54+J55*T55+J56*T56+J57*T57+J58*T58+J59*T59+J60*T60+J61*T61+J62*T62</f>
        <v>645.04</v>
      </c>
      <c r="K65" s="18">
        <f>K3*T3+K4*T4+K5*T5+K6*T6+K7*T7+K8*T8+K9*T9+K10*T10+K11*T11+K12*T12+K13*T13+K14*T14+K15*T15+K16*T16+K17*T17+K18*T18+K19*T19+K21*T21+K22*T22+K23*T23+K24*T24+K25*T25+K26*T26+K27*T27+K28*T28+K29*T29+K30*T30+K31*T31+K32*T32+K33*T33+K34*T34+K35*T35+K36*T36+K37*T37+K38*T38+K39*T39+K40*T40+K41*T41+K42*T42+K43*T43+K44*T44+K45*T45+K46*T46+K47*T47+K48*T48+K49*T49+K50*T50+K51*T51+K52*T52+K53*T53+K54*T54+K55*T55+K56*T56+K57*T57+K58*T58+K59*T59+K60*T60+K61*T61+K62*T62</f>
        <v>34.92</v>
      </c>
      <c r="L65" s="18">
        <f>L3*T3+L4*T4+L5*T5+L6*T6+L7*T7+L8*T8+L9*T9+L10*T10+L11*T11+L12*T12+L13*T13+L14*T14+L15*T15+L16*T16+L17*T17+L18*T18+L19*T19+L21*T21+L22*T22+L23*T23+L24*T24+L25*T25+L26*T26+L27*T27+L28*T28+L29*T29+L30*T30+L31*T31+L32*T32+L33*T33+L34*T34+L35*T35+L36*T36+L37*T37+L38*T38+L39*T39+L40*T40+L41*T41+L42*T42+L43*T43+L44*T44+L45*T45+L46*T46+L47*T47+L48*T48+L49*T49+L50*T50+L51*T51+L52*T52+L53*T53+L54*T54+L55*T55+L56*T56+L57*T57+L58*T58+L59*T59+L60*T60+L61*T61+L62*T62</f>
        <v>13.62</v>
      </c>
      <c r="M65" s="18">
        <f>M3*T3+M4*T4+M5*T5+M6*T6+M7*T7+M8*T8+M9*T9+M10*T10+M11*T11+M12*T12+M13*T13+M14*T14+M15*T15+M16*T16+M17*T17+M18*T18+M19*T19+M20*T20+M21*T21+M22*T22+M23*T23+M24*T24+M25*T25+M26*T26+M27*T27+M28*T28+M29*T29+M30*T30+M31*T31+M32*T32+M33*T33+M34*T34+M35*T35+M36*T36+M37*T37+M38*T38+M39*T39+M40*T40+M41*T41+M42*T42+M43*T43+M44*T44+M45*T45+M46*T46+M47*T47+M48*T48+M49*T49+M50*T50+M51*T51+M52*T52+M53*T53+M54*T54+M55*T55+M56*T56+M57*T57+M58*T58+M59*T59+M60*T60+M61*T61+M62*T62</f>
        <v>957.437</v>
      </c>
      <c r="N65" s="18">
        <f>N3*T3+N4*T4+N5*T5+N6*T6+N7*T7+N8*T8+N9*T9+N10*T10+N11*T11+N12*T12+N13*T13+N14*T14+N15*T15+N16*T16+N17*T17+N18*T18+N19*T19+N20*T20+N21*T21+N22*T22+N23*T23+N24*T24+N25*T25+N26*T26+N27*T27+N28*T28+N29*T29+N30*T30+N31*T31+N32*T32+N33*T33+N34*T34+N35*T35+N36*T36+N37*T37+N38*T38+N39*T39+N40*T40+N41*T41+N42*T42+N43*T43+N44*T44+N45*T45+N46*T46+N47*T47+N48*T48+N49*T49+N50*T50+N51*T51+N52*T52+N53*T53+N54*T54+N55*T55+N56*T56+N57*T57+N58*T58+N59*T59+N60*T60+N61*T61+N62*T62</f>
        <v>839.687</v>
      </c>
      <c r="O65" s="18">
        <f>O3*T3+O4*T4+O5*T5+O6*T6+O7*T7+O8*T8+O9*T9+O10*T10+O11*T11+O12*T12+O13*T13+O14*T14+O15*T15+O16*T16+O17*T17+O18*T18+O19*T19+O20*T20+O21*T21+O22*T22+O23*T23+O24*T24+O25*T25+O26*T26+O27*T27+O28*T28+O29*T29+O30*T30+O31*T31+O32*T32+O33*T33+O34*T34+O35*T35+O36*T36+O37*T37+O38*T38+O39*T39+O40*T40+O41*T41+O42*T42+O43*T43+O44*T44+O45*T45+O46*T46+O47*T47+O48*T48+O49*T49+O50*T50+O51*T51+O52*T52+O53*T53+O54*T54+O55*T55+O56*T56+O57*T57+O58*T58+O59*T59+O60*T60+O61*T61+O62*T62</f>
        <v>477.07</v>
      </c>
      <c r="P65" s="18">
        <f>P3*T3+P4*T4+P5*T5+P6*T6+P7*T7+P8*T8+P9*T9+P10*T10+P11*T11+P12*T12+P13*T13+P14*T14+P15*T15+P16*T16+P17*T17+P18*T18+P19*T19+P21*T21+P22*T22+P23*T23+P24*T24+P25*T25+P26*T26+P27*T27+P28*T28+P29*T29+P30*T30+P31*T31+P32*T32+P33*T33+P34*T34+P35*T35+P36*T36+P37*T37+P38*T38+P39*T39+P40*T40+P41*T41+P42*T42+P43*T43+P44*T44+P45*T45+P46*T46+P47*T47+P48*T48+P49*T49+P50*T50+P51*T51+P52*T52+P53*T53+P54*T54+P55*T55+P56*T56+P57*T57+P58*T58+P59*T59+P60*T60+P61*T61+P62*T62</f>
        <v>0</v>
      </c>
      <c r="Q65" s="18">
        <f>Q3*T3+Q4*T4+Q5*T5+Q6*T6+Q7*T7+Q8*T8+Q9*T9+Q10*T10+Q11*T11+Q12*T12+Q13*T13+Q14*T14+Q15*T15+Q16*T16+Q17*T17+Q18*T18+Q19*T19+Q21*T21+Q22*T22+Q23*T23+Q24*T24+Q25*T25+Q26*T26+Q27*T27+Q28*T28+Q29*T29+Q30*T30+Q31*T31+Q32*T32+Q33*T33+Q34*T34+Q35*T35+Q36*T36+Q37*T37+Q38*T38+Q39*T39+Q40*T40+Q41*T41+Q42*T42+Q43*T43+Q44*T44+Q45*T45+Q46*T46+Q47*T47+Q48*T48+Q49*T49+Q50*T50+Q51*T51+Q52*T52+Q53*T53+Q54*T54+Q55*T55+Q56*T56+Q57*T57+Q58*T58+Q59*T59+Q60*T60</f>
        <v>0</v>
      </c>
      <c r="R65" s="18">
        <f>R3*T3+R4*T4+R5*T5+R6*T6+R7*T7+R8*T8+R9*T9+R10*T10+R11*T11+R12*T12+R13*T13+R14*T14+R15*T15+R16*T16+R17*T17+R18*T18+R19*T19+R20*T20+R21*T21+R22*T22+R23*T23+R24*T24+R25*T25+R26*T26+R27*T27+R28*T28+R29*T29+R30*T30+R31*T31+R32*T32+R33*T33+R34*T34+R35*T35+R36*T36+R37*T37+R38*T38+R39*T39+R40*T40+R41*T41+R42*T42+R43*T43+R44*T44+R45*T45+R46*T46+R47*T47+R48*T48+R49*T49+R50*T50+R51*T51+R52*T52+R53*T53+R54*T54+R55*T55+R56*T56+R57*T57+R58*T58+R59*T59+R60*T60+R61*T61+R62*T62</f>
        <v>562.947</v>
      </c>
      <c r="S65" s="18">
        <f>(S$3*T$3+T4*S4+S5*T5+S6*T6+S7*T7+S8*T8+S9*T9+S10*T10+S11*T11+S12*T12+S13*T13+S14*T14+S15*T15+S16*T16+S17*T17+S18*T18+S19*T19+S20*T20+S21*T21+S22*T22+S23*T23+S24*T24+S25*T25+S26*T26+S27*T27+S28*T28+S29*T29+S30*T30+S31*T31+S32*T32+S33*T33+S34*T34+S35*T35+S36*T36+S37*T37+S38*T38+S39*T39+S40*T40+S41*T41+S42*T42+S43*T43+S44*T44+S45*T45+S46*T46+S47*T47+S48*T48+S49*T49+S50*T50+S51*T51+S52*T52+S53*T53+S54*T54+S55*T55+S56*T56+S57*T57+S58*T58+S59*T59+S60*T60+S61*T61+S62*T62)</f>
        <v>872.557</v>
      </c>
      <c r="T65" s="17"/>
      <c r="U65" s="17"/>
      <c r="V65" s="17"/>
      <c r="W65" s="17"/>
      <c r="X65" s="17"/>
      <c r="Y65" s="17"/>
    </row>
    <row r="66" ht="31.95" customHeight="1">
      <c r="A66" t="s" s="32">
        <v>85</v>
      </c>
      <c r="B66" s="33">
        <f>B3*U3+B4*U4+B5*U5+B6*U6+B7*U7+B8*U8+B9*U9+B10*U10+B11*U11+B12*U12+B13*U13+B14*U14+B15*U15+B16*U16+B17*U17+B18*U18+B19*U19+B21*U21+B22*U22+B23*U23+B24*U24+B25*U25+B26*U26+B27*U27+B28*U28+B29*U29+B30*U30+B31*U31+B32*U32+B33*U33+B34*U34+B35*U35+B36*U36+B37*U37+B38*U38+B39*U39+B40*U40+B41*U41+B42*U42+B43*U43+B44*U44+B45*U45+B46*U46+B47*U47+B48*U48+B49*U49+B50*U50+B51*U51+B52*U52+B53*U53+B54*U54+B55*U55+B56*U57+B57*U56+B58*U58+B59*U59+E51*U60+B61*U61+B62*U62</f>
        <v>0</v>
      </c>
      <c r="C66" s="14">
        <f>C3*U3+C4*U4+C5*U5+C6*U6+C7*U7+C8*U8+C9*U9+C10*U10+C11*U11+C12*U12+C13*U13+C14*U14+C15*U15+C16*U16+C17*U17+C18*U18+C19*U19+C21*U21+C22*U22+C23*U23+C24*U24+C25*U25+C26*U26+C27*U27+C28*U28+C29*U29+C30*U30+C31*U31+C32*U32+C33*U33+C34*U34+C35*U35+C36*U36+C37*U37+C38*U38+C39*U39+C40*U40+C41*U41+C42*U42+C43*U43+C44*U44+C45*U45+C46*U46+C47*U47+C48*U48+C49*U49+C50*U50+C51*U51+C52*U52+C53*U53+C54*U54+C55*U55+C56*U57+C57*U56+C58*U58+C59*U59+C60*U60+C61*U61+C62*U62</f>
        <v>44589.6</v>
      </c>
      <c r="D66" s="14">
        <f>D3*U3+D4*U4+D5*U5+D6*U6+D7*U7+D8*U8+D9*U9+D10*U10+D11*U11+D12*U12+D13*U13+D14*U14+D15*U15+D16*U16+D17*U17+D18*U18+D19*U19+D21*U21+D22*U22+D23*U23+D24*U24+D25*U25+D26*U26+D27*U27+D28*U28+D29*U29+D30*U30+D31*U31+D32*U32+D33*U33+D34*U34+D35*U35+D36*U36+D37*U37+D38*U38+D39*U39+D40*U40+D41*U41+D42*U42+D43*U43+D44*U44+D45*U45+D46*U46+D47*U47+D48*U48+D49*U49+D50*U50+D51*U51+D52*U52+D53*U53+D54*U54+D55*U55+D56*U57+D57*U56+D58*U58+D59*U59+D60*U60+D61*U61+D62*U62</f>
        <v>27982.3</v>
      </c>
      <c r="E66" s="14">
        <f>E3*U3+E4*U4+E5*U5+E6*U6+E7*U7+E8*U8+E9*U9+E10*U10+E11*U11+E12*U12+E13*U13+E14*U14+E15*U15+E16*U16+E17*U17+E18*U18+E19*U19+E21*U21+E22*U22+E23*U23+E24*U24+E25*U25+E26*U26+E27*U27+E28*U28+E29*U29+E30*U30+E31*U31+E32*U32+E33*U33+E34*U34+E35*U35+E36*U36+E37*U37+E38*U38+E39*U39+E40*U40+E41*U41+E42*U42+E43*U43+E44*U44+E45*U45+E46*U46+E47*U47+E48*U48+E49*U49+E50*U50+E51*U51+E52*U52+E53*U53+E54*U54+E55*U55+E56*U57+E57*U56+E58*U58+E59*U59+E60*U60+E61*U61+E62*U62</f>
        <v>0</v>
      </c>
      <c r="F66" s="14">
        <f>F3*U3+F4*U4+F5*U5+F6*U6+F7*U7+F8*U8+F9*U9+F10*U10+F11*U11+F12*U12+F13*U13+F14*U14+F15*U15+F16*U16+F17*U17+F18*U18+F19*U19+F21*U21+F22*U22+F23*U23+F24*U24+F25*U25+F26*U26+F27*U27+F28*U28+F29*U29+F30*U30+F31*U31+F32*U32+F33*U33+F34*U34+F35*U35+F36*U36+F37*U37+F38*U38+F39*U39+F40*U40+F41*U41+F42*U42+F43*U43+F44*U44+F45*U45+F46*U46+F47*U47+F48*U48+F49*U49+F50*U50+F51*U51+F52*U52+F53*U53+F54*U54+F55*U55+F56*U57+F57*U56+F58*U58+F59*U59+F60*U60+F61*U61+F62*U62</f>
        <v>34703.3</v>
      </c>
      <c r="G66" s="14">
        <f>G3*U3+G4*U4+G5*U5+G6*U6+G7*U7+G8*U8+G9*U9+G10*U10+G11*U11+G12*U12+G13*U13+G14*U14+G15*U15+G16*U16+G17*U17+G18*U18+G19*U19+G21*U21+G22*U22+G23*U23+G24*U24+G25*U25+G26*U26+G27*U27+G28*U28+G29*U29+G30*U30+G31*U31+G32*U32+G33*U33+G34*U34+G35*U35+G36*U36+G37*U37+G38*U38+G39*U39+G40*U40+G41*U41+G42*U42+G43*U43+G44*U44+G45*U45+G46*U46+G47*U47+G48*U48+G49*U49+G50*U50+G51*U51+G52*U52+G53*U53+G54*U54+G55*U55+G56*U57+G57*U56+G58*U58+G59*U59+G60*U60+G61*U61+G62*U62</f>
        <v>44005</v>
      </c>
      <c r="H66" s="14">
        <f>H3*U3+H4*U4+H5*U5+H6*U6+H7*U7+H8*U8+H9*U9+H10*U10+H11*U11+H12*U12+H13*U13+H14*U14+H15*U15+H16*U16+H17*U17+H18*U18+H19*U19+H21*U21+H22*U22+H23*U23+H24*U24+H25*U25+H26*U26+H27*U27+H28*U28+H29*U29+H30*U30+H31*U31+H32*U32+H33*U33+H34*U34+H35*U35+H36*U36+H37*U37+H38*U38+H39*U39+H40*U40+H41*U41+H42*U42+H43*U43+H44*U44+H45*U45+H46*U46+H47*U47+H48*U48+H49*U49+H50*U50+H51*U51+H52*U52+H53*U53+H54*U54+H55*U55+H56*U57+H57*U56+H58*U58+H59*U59+H60*U60+H61*U61+H62*U62</f>
        <v>26475.3</v>
      </c>
      <c r="I66" s="14">
        <f>(I40*U40)</f>
        <v>885</v>
      </c>
      <c r="J66" s="14">
        <f>J3*U3+J4*U4+J5*U5+J6*U6+J7*U7+J8*U8+J9*U9+J10*U10+J11*U11+J12*U12+J13*U13+J14*U14+J15*U15+J16*U16+J17*U17+J18*U18+J19*U19+J21*U21+J22*U22+J23*U23+J24*U24+J25*U25+J26*U26+J27*U27+J28*U28+J29*U29+J30*U30+J31*U31+J32*U32+J33*U33+J34*U34+J35*U35+J36*U36+J37*U37+J38*U38+J39*U39+J40*U40+J41*U41+J42*U42+J43*U43+J44*U44+J45*U45+J46*U46+J47*U47+J48*U48+J49*U49+J50*U50+J51*U51+J52*U52+J53*U53+J54*U54+J55*U55+J56*U57+J57*U56+J58*U58+J59*U59+J60*U60+J61*U61+J62*U62</f>
        <v>44300.3</v>
      </c>
      <c r="K66" s="14">
        <f>K3*U3+K4*U4+K5*U5+K6*U6+K7*U7+K8*U8+K9*U9+K10*U10+K11*U11+K12*U12+K13*U13+K14*U14+K15*U15+K16*U16+K17*U17+K18*U18+K19*U19+K21*U21+K22*U22+K23*U23+K24*U24+K25*U25+K26*U26+K27*U27+K28*U28+K29*U29+K30*U30+K31*U31+K32*U32+K33*U33+K34*U34+K35*U35+K36*U36+K37*U37+K38*U38+K39*U39+K40*U40+K41*U41+K42*U42+K43*U43+K44*U44+K45*U45+K46*U46+K47*U47+K48*U48+K49*U49+K50*U50+K51*U51+K52*U52+K53*U53+K54*U54+K55*U55+K56*U57+K57*U56+K58*U58+K59*U59+K60*U60+K61*U61+K62*U62</f>
        <v>1969</v>
      </c>
      <c r="L66" s="14">
        <f>L3*U3+L4*U4+L5*U5+L6*U6+L7*U7+L8*U8+L9*U9+L10*U10+L11*U11+L12*U12+L13*U13+L14*U14+L15*U15+L16*U16+L17*U17+L18*U18+L19*U19+L21*U21+L22*U22+L23*U23+L24*U24+L25*U25+L26*U26+L27*U27+L28*U28+L29*U29+L30*U30+L31*U31+L32*U32+L33*U33+L34*U34+L35*U35+L36*U36+L37*U37+L38*U38+L39*U39+L40*U40+L41*U41+L42*U42+L43*U43+L44*U44+L45*U45+L46*U46+L47*U47+L48*U48+L49*U49+L50*U50+L51*U51+L52*U52+L53*U53+L54*U54+L55*U55+L56*U57+L57*U56+L58*U58+L59*U59+L60*U60+L61*U61+L62*U62</f>
        <v>1201</v>
      </c>
      <c r="M66" s="14">
        <f>M3*U3+M4*U4+M5*U5+M6*U6+M7*U7+M8*U8+M9*U9+M10*U10+M11*U11+M12*U12+M13*U13+M14*U14+M15*U15+M16*U16+M17*U17+M18*U18+M19*U19+M21*U21+M22*U22+M23*U23+M24*U24+M25*U25+M26*U26+M27*U27+M28*U28+M29*U29+M30*U30+M31*U31+M32*U32+M33*U33+M34*U34+M35*U35+M36*U36+M37*U37+M38*U38+M39*U39+M40*U40+M41*U41+M42*U42+M43*U43+M44*U44+M45*U45+M46*U46+M47*U47+M48*U48+M49*U49+M50*U50+M51*U51+M52*U52+M53*U53+M54*U54+M55*U55+M56*U57+M57*U56+M58*U58+M59*U59+M60*U60+M61*U61+M62*U62</f>
        <v>62335.3</v>
      </c>
      <c r="N66" s="14">
        <f>N3*U3+N4*U4+N5*U5+N6*U6+N7*U7+N8*U8+N9*U9+N10*U10+N11*U11+N12*U12+N13*U13+N14*U14+N15*U15+N16*U16+N17*U17+N18*U18+N19*U19+N21*U21+N22*U22+N23*U23+N24*U24+N25*U25+N26*U26+N27*U27+N28*U28+N29*U29+N30*U30+N31*U31+N32*U32+N33*U33+N34*U34+N35*U35+N36*U36+N37*U37+N38*U38+N39*U39+N40*U40+N41*U41+N42*U42+N43*U43+N44*U44+N45*U45+N46*U46+N47*U47+N48*U48+N49*U49+N50*U50+N51*U51+N52*U52+N53*U53+N54*U54+N55*U55+N56*U56+N57*U57+N58*U58+N59*U59+N60*U60+N61*U61+N62*U62</f>
        <v>53211.3</v>
      </c>
      <c r="O66" s="14">
        <f>O3*U3+O4*U4+O5*U5+O6*U6+O7*U7+O8*U8+O9*U9+O10*U10+O11*U11+O12*U12+O13*U13+O14*U14+O15*U15+O16*U16+O17*U17+O18*U18+O19*U19+O21*U21+O22*U22+O23*U23+O24*U24+O25*U25+O26*U26+O27*U27+O28*U28+O29*U29+O30*U30+O31*U31+O32*U32+O33*U33+O34*U34+O35*U35+O36*U36+O37*U37+O38*U38+O39*U39+O40*U40+O41*U41+O42*U42+O43*U43+O44*U44+O45*U45+O46*U46+O47*U47+O48*U48+O49*U49+O50*U50+O51*U51+O52*U52+O53*U53+O54*U54+O55*U55+O56*U56+O57*U57+O58*U58+O59*U59+O60*U60+O61*U61+O62*U62</f>
        <v>31066.6</v>
      </c>
      <c r="P66" s="14">
        <f>P3*U3+P4*U4+P5*U5+P6*U6+P7*U7+P8*U8+P9*U9+P10*U10+P11*U11+P12*U12+P13*U13+P14*U14+P15*U15+P16*U16+P17*U17+P18*U18+P19*U19+P21*U21+P22*U22+P23*U23+P24*U24+P25*U25+P26*U26+P27*U27+P28*U28+P29*U29+P30*U30+P31*U31+P32*U32+P33*U33+P34*U34+P35*U35+P36*U36+P37*U37+P38*U38+P39*U39+P40*U40+P41*U41+P42*U42+P43*U43+P44*U44+P45*U45+P46*U46+P47*U47+P48*U48+P49*U49+P50*U50+P51*U51+P52*U52+P53*U53+P54*U54+P55*U55+P56*U56+P57*U57+P58*U58+P59*U59+P60*U60+P61*U61+P62*U62</f>
        <v>0</v>
      </c>
      <c r="Q66" s="14">
        <f>Q3*U3+Q4*U4+Q5*U5+Q6*U6+Q7*U7+Q8*U8+Q9*U9+Q10*U10+Q11*U11+Q12*U12+Q13*U13+Q14*U14+Q15*U15+Q16*U16+Q17*U17+Q18*U18+Q19*U19+Q21*U21+Q22*U22+Q23*U23+Q24*U24+Q25*U25+Q26*U26+Q27*U27+Q28*U28+Q29*U29+Q30*U30+Q31*U31+Q32*U32+Q33*U33+Q34*U34+Q35*U35+Q36*U36+Q37*U37+Q38*U38+Q39*U39+Q40*U40+Q41*U41+Q42*U42+Q43*U43+Q44*U44+Q45*U45+Q46*U46+Q47*U47+Q48*U48+Q49*U49+Q50*U50+Q51*U51+Q52*U52+Q53*U53+Q54*U54+Q55*U55+Q56*U56+Q57*U57+Q58*U58+Q59*U59+Q60*U60</f>
        <v>0</v>
      </c>
      <c r="R66" s="14">
        <f>R3*U3+R4*U4+R5*U5+R6*U6+R7*U7+R8*U8+R9*U9+R10*U10+R11*U11+R12*U12+R13*U13+R14*U14+R15*U15+R16*U16+R17*U17+R18*U18+R19*U19+R21*U21+R22*U22+R23*U23+R24*U24+R25*U25+R26*U26+R27*U27+R28*U28+R29*U29+R30*U30+R31*U31+R32*U32+R33*U33+R34*U34+R35*U35+R36*U36+R37*U37+R38*U38+R39*U39+R40*U40+R41*U41+R42*U42+R43*U43+R44*U44+R45*U45+R46*U46+R47*U47+R48*U48+R49*U49+R50*U50+R51*U51+R52*U52+R53*U53+R54*U54+R55*U55+R56*U56+R57*U57+R58*U58+R59*U59+R60*U60+R61*U61+R62*U62</f>
        <v>35466.6</v>
      </c>
      <c r="S66" s="14">
        <f>U3+S4*U4+S5*U5+S6*U6+S7*U7+S8*U8+S9*U9+S10*U10+S11*U11+S12*U12+S13*U13+S14*U14+S15*U15+S16*U16+S17*U17+S18*U18+S19*U19+S21*U21+S22*U22+S23*U23+S24*U24+S25*U25+S26*U26+S27*U27+S28*U28+S29*U29+S30*U30+S31*U31+S32*U32+S28*U33+S34*U34+S35*U35+S36*U36+S37*U37+S38*U38+S39*U39+S40*U40+S41*U41+S42*U42+S43*U43+S44*U44+S45*U45+S46*U46+S47*U47+S48*U48+S49*U49+S50*U50+S51*U51+S52*U52+S53*U53+S54*U54+S55*U55+S56*U56+S57*U57+S58*U58+S59*U59+S60*U60+S61*U61+S62*U62</f>
        <v>55822.3</v>
      </c>
      <c r="T66" s="13"/>
      <c r="U66" s="13"/>
      <c r="V66" s="13"/>
      <c r="W66" s="13"/>
      <c r="X66" s="13"/>
      <c r="Y66" s="13"/>
    </row>
    <row r="67" ht="19.95" customHeight="1">
      <c r="A67" s="31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ht="19.95" customHeight="1">
      <c r="A68" s="31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ht="19.95" customHeight="1">
      <c r="A69" s="31"/>
      <c r="B69" s="16"/>
      <c r="C69" s="18">
        <v>2020</v>
      </c>
      <c r="D69" t="s" s="25">
        <v>86</v>
      </c>
      <c r="E69" t="s" s="25">
        <v>87</v>
      </c>
      <c r="F69" t="s" s="25">
        <v>41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ht="19.95" customHeight="1">
      <c r="A70" s="31"/>
      <c r="B70" s="12"/>
      <c r="C70" t="s" s="24">
        <v>4</v>
      </c>
      <c r="D70" s="14">
        <f>E64</f>
        <v>0</v>
      </c>
      <c r="E70" s="14">
        <f>E66</f>
        <v>0</v>
      </c>
      <c r="F70" s="14">
        <f>E65</f>
        <v>0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ht="19.95" customHeight="1">
      <c r="A71" s="31"/>
      <c r="B71" s="16"/>
      <c r="C71" t="s" s="25">
        <v>2</v>
      </c>
      <c r="D71" s="18">
        <f>C64</f>
        <v>36</v>
      </c>
      <c r="E71" s="18">
        <f>C66</f>
        <v>44589.6</v>
      </c>
      <c r="F71" s="18">
        <f>C65</f>
        <v>734.027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ht="19.95" customHeight="1">
      <c r="A72" s="31"/>
      <c r="B72" s="12"/>
      <c r="C72" t="s" s="24">
        <v>5</v>
      </c>
      <c r="D72" s="14">
        <f>F64</f>
        <v>26</v>
      </c>
      <c r="E72" s="14">
        <f>F66</f>
        <v>34703.3</v>
      </c>
      <c r="F72" s="14">
        <f>F65</f>
        <v>534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ht="19.95" customHeight="1">
      <c r="A73" s="31"/>
      <c r="B73" s="16"/>
      <c r="C73" t="s" s="25">
        <v>10</v>
      </c>
      <c r="D73" s="18">
        <f>K64</f>
        <v>1</v>
      </c>
      <c r="E73" s="18">
        <f>K66</f>
        <v>1969</v>
      </c>
      <c r="F73" s="18">
        <f>K65</f>
        <v>34.92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ht="19.95" customHeight="1">
      <c r="A74" s="31"/>
      <c r="B74" s="12"/>
      <c r="C74" t="s" s="24">
        <v>11</v>
      </c>
      <c r="D74" s="14">
        <f>L64</f>
        <v>1</v>
      </c>
      <c r="E74" s="14">
        <f>L66</f>
        <v>1201</v>
      </c>
      <c r="F74" s="14">
        <f>L65</f>
        <v>13.62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ht="19.95" customHeight="1">
      <c r="A75" s="31"/>
      <c r="B75" s="16"/>
      <c r="C75" t="s" s="25">
        <v>12</v>
      </c>
      <c r="D75" s="18">
        <f>M64</f>
        <v>50</v>
      </c>
      <c r="E75" s="18">
        <f>M66</f>
        <v>62335.3</v>
      </c>
      <c r="F75" s="18">
        <f>M65</f>
        <v>957.437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ht="19.95" customHeight="1">
      <c r="A76" s="31"/>
      <c r="B76" s="12"/>
      <c r="C76" t="s" s="24">
        <v>14</v>
      </c>
      <c r="D76" s="14">
        <f>O64</f>
        <v>23</v>
      </c>
      <c r="E76" s="14">
        <f>O66</f>
        <v>31066.6</v>
      </c>
      <c r="F76" s="14">
        <f>O65</f>
        <v>477.07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ht="19.95" customHeight="1">
      <c r="A77" s="31"/>
      <c r="B77" s="16"/>
      <c r="C77" t="s" s="25">
        <v>9</v>
      </c>
      <c r="D77" s="18">
        <f>J64</f>
        <v>37</v>
      </c>
      <c r="E77" s="18">
        <f>J66</f>
        <v>44300.3</v>
      </c>
      <c r="F77" s="18">
        <f>J65</f>
        <v>645.04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ht="19.95" customHeight="1">
      <c r="A78" s="31"/>
      <c r="B78" s="12"/>
      <c r="C78" t="s" s="24">
        <v>7</v>
      </c>
      <c r="D78" s="14">
        <f>H64</f>
        <v>22</v>
      </c>
      <c r="E78" s="14">
        <f>H66</f>
        <v>26475.3</v>
      </c>
      <c r="F78" s="14">
        <f>H65</f>
        <v>292.43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ht="19.95" customHeight="1">
      <c r="A79" s="31"/>
      <c r="B79" s="16"/>
      <c r="C79" t="s" s="25">
        <v>15</v>
      </c>
      <c r="D79" s="18">
        <f>P64</f>
        <v>0</v>
      </c>
      <c r="E79" s="18">
        <f>P66</f>
        <v>0</v>
      </c>
      <c r="F79" s="18">
        <f>P65</f>
        <v>0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ht="19.95" customHeight="1">
      <c r="A80" s="31"/>
      <c r="B80" s="12"/>
      <c r="C80" t="s" s="24">
        <v>3</v>
      </c>
      <c r="D80" s="14">
        <f>D64</f>
        <v>23</v>
      </c>
      <c r="E80" s="14">
        <f>D66</f>
        <v>27982.3</v>
      </c>
      <c r="F80" s="14">
        <f>D65</f>
        <v>411.71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ht="19.95" customHeight="1">
      <c r="A81" s="31"/>
      <c r="B81" s="16"/>
      <c r="C81" t="s" s="25">
        <v>16</v>
      </c>
      <c r="D81" s="18">
        <f>Q64</f>
        <v>0</v>
      </c>
      <c r="E81" s="18">
        <f>Q66</f>
        <v>0</v>
      </c>
      <c r="F81" s="18">
        <f>Q65</f>
        <v>0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ht="19.95" customHeight="1">
      <c r="A82" s="31"/>
      <c r="B82" s="12"/>
      <c r="C82" t="s" s="24">
        <v>13</v>
      </c>
      <c r="D82" s="14">
        <f>N64</f>
        <v>44</v>
      </c>
      <c r="E82" s="14">
        <f>N66</f>
        <v>53211.3</v>
      </c>
      <c r="F82" s="14">
        <f>N65</f>
        <v>839.687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ht="19.95" customHeight="1">
      <c r="A83" s="31"/>
      <c r="B83" s="16"/>
      <c r="C83" t="s" s="25">
        <v>18</v>
      </c>
      <c r="D83" s="18">
        <f>S64</f>
        <v>46</v>
      </c>
      <c r="E83" s="18">
        <f>S66</f>
        <v>55822.3</v>
      </c>
      <c r="F83" s="18">
        <f>S65</f>
        <v>872.557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ht="19.95" customHeight="1">
      <c r="A84" s="31"/>
      <c r="B84" s="12"/>
      <c r="C84" t="s" s="24">
        <v>6</v>
      </c>
      <c r="D84" s="14">
        <f>G64</f>
        <v>35</v>
      </c>
      <c r="E84" s="14">
        <f>G66</f>
        <v>44005</v>
      </c>
      <c r="F84" s="14">
        <f>G65</f>
        <v>688.797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ht="19.95" customHeight="1">
      <c r="A85" s="31"/>
      <c r="B85" s="16"/>
      <c r="C85" t="s" s="25">
        <v>17</v>
      </c>
      <c r="D85" s="18">
        <f>R64</f>
        <v>31</v>
      </c>
      <c r="E85" s="18">
        <f>R66</f>
        <v>35466.6</v>
      </c>
      <c r="F85" s="18">
        <f>R65</f>
        <v>562.947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ht="19.95" customHeight="1">
      <c r="A86" s="31"/>
      <c r="B86" s="12"/>
      <c r="C86" t="s" s="24">
        <v>8</v>
      </c>
      <c r="D86" s="14">
        <f>I64</f>
        <v>1</v>
      </c>
      <c r="E86" s="14">
        <f>I66</f>
        <v>885</v>
      </c>
      <c r="F86" s="14">
        <v>20.2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ht="19.95" customHeight="1">
      <c r="A87" s="31"/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ht="19.95" customHeight="1">
      <c r="A88" s="31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ht="19.95" customHeight="1">
      <c r="A89" s="31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ht="19.95" customHeight="1">
      <c r="A90" s="31"/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ht="19.95" customHeight="1">
      <c r="A91" s="31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ht="19.95" customHeight="1">
      <c r="A92" s="31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ht="19.95" customHeight="1">
      <c r="A93" s="31"/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</sheetData>
  <mergeCells count="1">
    <mergeCell ref="A1:Y1"/>
  </mergeCells>
  <pageMargins left="0.5" right="0.5" top="0.75" bottom="0.75" header="0.277778" footer="0.277778"/>
  <pageSetup firstPageNumber="1" fitToHeight="1" fitToWidth="1" scale="117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